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FISARE SITE NOU\2021\Achizitii 2021\"/>
    </mc:Choice>
  </mc:AlternateContent>
  <xr:revisionPtr revIDLastSave="0" documentId="8_{18EBFECD-B1A6-4F7B-9030-15F437D3B4E9}" xr6:coauthVersionLast="47" xr6:coauthVersionMax="47" xr10:uidLastSave="{00000000-0000-0000-0000-000000000000}"/>
  <bookViews>
    <workbookView xWindow="-120" yWindow="-120" windowWidth="20730" windowHeight="11310"/>
  </bookViews>
  <sheets>
    <sheet name="16.12-P" sheetId="39" r:id="rId1"/>
    <sheet name="Sheet3" sheetId="3" r:id="rId2"/>
  </sheets>
  <definedNames>
    <definedName name="_xlnm.Print_Titles" localSheetId="0">'16.12-P'!$10:$10</definedName>
  </definedNames>
  <calcPr calcId="191029" fullCalcOnLoad="1"/>
</workbook>
</file>

<file path=xl/calcChain.xml><?xml version="1.0" encoding="utf-8"?>
<calcChain xmlns="http://schemas.openxmlformats.org/spreadsheetml/2006/main">
  <c r="E30" i="39" l="1"/>
  <c r="D30" i="39"/>
  <c r="D29" i="39"/>
  <c r="E29" i="39"/>
  <c r="E23" i="39"/>
  <c r="D23" i="39"/>
  <c r="E20" i="39"/>
  <c r="D20" i="39"/>
  <c r="E14" i="39"/>
  <c r="D14" i="39"/>
</calcChain>
</file>

<file path=xl/comments1.xml><?xml version="1.0" encoding="utf-8"?>
<comments xmlns="http://schemas.openxmlformats.org/spreadsheetml/2006/main">
  <authors>
    <author>Lucian.Nita</author>
  </authors>
  <commentList>
    <comment ref="A25" authorId="0" shapeId="0">
      <text>
        <r>
          <rPr>
            <b/>
            <sz val="9"/>
            <color indexed="81"/>
            <rFont val="Segoe UI"/>
            <family val="2"/>
            <charset val="238"/>
          </rPr>
          <t>Lucian.Nita: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<sst xmlns="http://schemas.openxmlformats.org/spreadsheetml/2006/main" count="97" uniqueCount="65">
  <si>
    <t>TOTAL</t>
  </si>
  <si>
    <t>Nr. crt.</t>
  </si>
  <si>
    <t>Cod CPV</t>
  </si>
  <si>
    <t>Tipul și obiectul contractului de achiziție publică/acordului-cadru</t>
  </si>
  <si>
    <t>Sursa de finanțare</t>
  </si>
  <si>
    <t>Procedura stabilită/      instrumente specifice pentru derularea procesului de achiziție</t>
  </si>
  <si>
    <t>Data (luna) estimată pentru inițierea procedurii</t>
  </si>
  <si>
    <t>Data (luna) estimată pentru atribuirea contractului de achiziție publică/acordului cadru</t>
  </si>
  <si>
    <t>Persoana responsabilă cu aplicarea procedurii de atribuire</t>
  </si>
  <si>
    <t>PRIMĂRIA MUNICIPIULUI CÂMPULUNG MOLDOVENESC</t>
  </si>
  <si>
    <t>Compartiment licitaţii şi achiziţii publice</t>
  </si>
  <si>
    <t>Modalitatea de derulare a procedurii de atribuire     online/offline</t>
  </si>
  <si>
    <t>CAPITOLUL 70.02 LOCUINȚE, SERVICII ȘI DEZVOLTARE PUBLICĂ</t>
  </si>
  <si>
    <t>procedură simplificată</t>
  </si>
  <si>
    <t>online</t>
  </si>
  <si>
    <t>TOTAL CAPITOL 70.02.</t>
  </si>
  <si>
    <t>CAPITOLUL 84.02 TRANSPORTURI</t>
  </si>
  <si>
    <t>buget local</t>
  </si>
  <si>
    <t>TOTAL CAPITOL 84.02.</t>
  </si>
  <si>
    <t>Compartiment licitații și achiziții publice,</t>
  </si>
  <si>
    <t>CAPITOLUL 67.02 CULTURĂ, RECREERE ȘI RELIGIE</t>
  </si>
  <si>
    <t>Subcapitolul 67.02.05.03 Întreținere grădini publice, parcuri, zone verzi, baze sportive și de agrement</t>
  </si>
  <si>
    <t>77310000-6      03451000-6       14212410-7</t>
  </si>
  <si>
    <t>Valoarea estimată a contractului/         acordului/cadru                     lei, fără TVA</t>
  </si>
  <si>
    <t>31532000-4             50232100-1           51110000-6</t>
  </si>
  <si>
    <t>Primar,</t>
  </si>
  <si>
    <t>Mihăiță NEGURĂ</t>
  </si>
  <si>
    <t xml:space="preserve">Lucian Marius Niță </t>
  </si>
  <si>
    <t>-</t>
  </si>
  <si>
    <t>71410000-5</t>
  </si>
  <si>
    <t xml:space="preserve">Lucian Marius Niță  </t>
  </si>
  <si>
    <t>PROCEDURI DE ACHIZIȚIE PUBLICĂ - PROPUNERI</t>
  </si>
  <si>
    <r>
      <rPr>
        <b/>
        <sz val="11"/>
        <rFont val="Calibri"/>
        <family val="2"/>
      </rPr>
      <t>ACORD CADRU - 4 ani                              LOTUL NR. 1</t>
    </r>
    <r>
      <rPr>
        <sz val="11"/>
        <rFont val="Calibri"/>
        <family val="2"/>
      </rPr>
      <t xml:space="preserve"> - Întreținerea iluminatului public  (mentenanță + înlocuire consumabile)               </t>
    </r>
    <r>
      <rPr>
        <b/>
        <sz val="11"/>
        <rFont val="Calibri"/>
        <family val="2"/>
      </rPr>
      <t xml:space="preserve">                        LOTUL NR. 2</t>
    </r>
    <r>
      <rPr>
        <sz val="11"/>
        <rFont val="Calibri"/>
        <family val="2"/>
      </rPr>
      <t xml:space="preserve"> - Montare/demontare Iluminat ornamental pentru sărbătorile de iarnă                                                              </t>
    </r>
    <r>
      <rPr>
        <b/>
        <sz val="11"/>
        <rFont val="Calibri"/>
        <family val="2"/>
      </rPr>
      <t xml:space="preserve"> </t>
    </r>
  </si>
  <si>
    <t>Aprob:</t>
  </si>
  <si>
    <r>
      <t xml:space="preserve">Servicii elaborare </t>
    </r>
    <r>
      <rPr>
        <b/>
        <sz val="11"/>
        <rFont val="Calibri"/>
        <family val="2"/>
      </rPr>
      <t>Plan Urbanistic Zonal și Regulament local de urbanism pentru ”Izvorul Alb”</t>
    </r>
  </si>
  <si>
    <r>
      <t xml:space="preserve">Prestare servicii - </t>
    </r>
    <r>
      <rPr>
        <b/>
        <sz val="11"/>
        <rFont val="Calibri"/>
        <family val="2"/>
        <charset val="238"/>
      </rPr>
      <t>Amenajare și întreținere spații verzi</t>
    </r>
    <r>
      <rPr>
        <sz val="11"/>
        <rFont val="Calibri"/>
        <family val="2"/>
        <charset val="238"/>
      </rPr>
      <t>, achiziție plante și pământ vegetal</t>
    </r>
  </si>
  <si>
    <r>
      <t xml:space="preserve">Execuție lucrări - </t>
    </r>
    <r>
      <rPr>
        <sz val="11"/>
        <rFont val="Calibri"/>
        <family val="2"/>
        <charset val="238"/>
      </rPr>
      <t>Refacerea infrastructurii rutiere, poduri, podețe și apărări de maluri str. Valea Seacă și str. S.F. Marian</t>
    </r>
  </si>
  <si>
    <t>45233142-6       45221119-9      45246200-5</t>
  </si>
  <si>
    <r>
      <t xml:space="preserve">Proiect tehnic, asistență tehnică proiectant + execuție lucrări  </t>
    </r>
    <r>
      <rPr>
        <sz val="11"/>
        <rFont val="Calibri"/>
        <family val="2"/>
        <charset val="238"/>
      </rPr>
      <t>pentru siguranța circulației str. Izvorul Alb, km 2+000 - 5+000 (parapete protecție)</t>
    </r>
  </si>
  <si>
    <t>45233140-2     71322000-1          71356200-0</t>
  </si>
  <si>
    <r>
      <rPr>
        <b/>
        <sz val="11"/>
        <rFont val="Calibri"/>
        <family val="2"/>
        <charset val="238"/>
      </rPr>
      <t xml:space="preserve">ACORD CADRU 4 ani </t>
    </r>
    <r>
      <rPr>
        <sz val="11"/>
        <rFont val="Calibri"/>
        <family val="2"/>
        <charset val="238"/>
      </rPr>
      <t xml:space="preserve">- </t>
    </r>
    <r>
      <rPr>
        <b/>
        <sz val="11"/>
        <rFont val="Calibri"/>
        <family val="2"/>
        <charset val="238"/>
      </rPr>
      <t>Lucrări de întreținere drumuri:                                      LOTUL NR. 1 - Intreținere drumuri nemodernizate</t>
    </r>
    <r>
      <rPr>
        <sz val="11"/>
        <rFont val="Calibri"/>
        <family val="2"/>
        <charset val="238"/>
      </rPr>
      <t xml:space="preserve"> cu agregate de carieră                                                   </t>
    </r>
    <r>
      <rPr>
        <b/>
        <sz val="11"/>
        <rFont val="Calibri"/>
        <family val="2"/>
        <charset val="238"/>
      </rPr>
      <t xml:space="preserve">LOTUL NR. 2 - Intretinere drumuri modernizare </t>
    </r>
    <r>
      <rPr>
        <sz val="11"/>
        <rFont val="Calibri"/>
        <family val="2"/>
        <charset val="238"/>
      </rPr>
      <t>prin plombare cu mixturi asfaltice</t>
    </r>
  </si>
  <si>
    <t>45233141-9                     45233142-6</t>
  </si>
  <si>
    <t>Furnizare energie electrică</t>
  </si>
  <si>
    <t>09310000-5</t>
  </si>
  <si>
    <t>NFPPAP</t>
  </si>
  <si>
    <t>BRM</t>
  </si>
  <si>
    <t>Loredana Gina Nimigean</t>
  </si>
  <si>
    <t>Întocmit:</t>
  </si>
  <si>
    <t>Lucian Marius NIȚĂ</t>
  </si>
  <si>
    <t>Furnizare grup sanitar public modular</t>
  </si>
  <si>
    <t>44211100-3</t>
  </si>
  <si>
    <t>CAPITOLUL 74.02 PROTECȚIA MEDIULUI</t>
  </si>
  <si>
    <t>Delegarea gestiunii serviciului public de salubrizare - concesiune</t>
  </si>
  <si>
    <t>90511000-2                    90611000-3                        90620000-9</t>
  </si>
  <si>
    <t>offline</t>
  </si>
  <si>
    <r>
      <rPr>
        <b/>
        <sz val="11"/>
        <rFont val="Calibri"/>
        <family val="2"/>
        <charset val="238"/>
      </rPr>
      <t xml:space="preserve">5.057.423,56 </t>
    </r>
    <r>
      <rPr>
        <sz val="11"/>
        <rFont val="Calibri"/>
        <family val="2"/>
        <charset val="238"/>
      </rPr>
      <t xml:space="preserve">          Lot 1 - 946.097,57              Lot2-4.111.325,99</t>
    </r>
  </si>
  <si>
    <t>Nr. 31.994 din 16.12.2020</t>
  </si>
  <si>
    <t>PROGRAMUL ANUAL AL ACHIZIŢIILOR PUBLICE PENTRU ANUL 2021</t>
  </si>
  <si>
    <t>Modificat poz.:</t>
  </si>
  <si>
    <t>Prevederi bugetare         anul 2021</t>
  </si>
  <si>
    <t xml:space="preserve">Contracte subsecvente 2021                           Lot 1 - intret. iluminat public - 84.000 lei                     Lot 2 - demontare ian 2021 - 26.600 lei                  Lot 2 - montare nov-dec 2021 - 60.000 lei                 </t>
  </si>
  <si>
    <r>
      <rPr>
        <b/>
        <sz val="11"/>
        <rFont val="Calibri"/>
        <family val="2"/>
        <charset val="238"/>
      </rPr>
      <t>701.487,00</t>
    </r>
    <r>
      <rPr>
        <sz val="11"/>
        <rFont val="Calibri"/>
        <family val="2"/>
        <charset val="238"/>
      </rPr>
      <t xml:space="preserve">                Lot 1 - 151.260,00               Lot2 - 550.227,00</t>
    </r>
  </si>
  <si>
    <t xml:space="preserve">Contracte subsecvente 2021 </t>
  </si>
  <si>
    <t>Autobasculantă</t>
  </si>
  <si>
    <t>34142300-7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</si>
</sst>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#,##0_ ;\-#,##0\ "/>
  </numFmts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i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14"/>
      <name val="Verdana"/>
      <family val="2"/>
      <charset val="238"/>
    </font>
    <font>
      <b/>
      <sz val="11"/>
      <name val="Verdana"/>
      <family val="2"/>
      <charset val="238"/>
    </font>
    <font>
      <sz val="11"/>
      <name val="Calibri"/>
      <family val="2"/>
      <charset val="238"/>
    </font>
    <font>
      <b/>
      <sz val="13"/>
      <name val="Verdana"/>
      <family val="2"/>
      <charset val="238"/>
    </font>
    <font>
      <b/>
      <sz val="11"/>
      <name val="Calibri"/>
      <family val="2"/>
      <charset val="238"/>
    </font>
    <font>
      <b/>
      <sz val="14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30">
    <xf numFmtId="0" fontId="0" fillId="0" borderId="0" xfId="0"/>
    <xf numFmtId="4" fontId="5" fillId="0" borderId="0" xfId="0" applyNumberFormat="1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Alignment="1">
      <alignment horizontal="center"/>
    </xf>
    <xf numFmtId="0" fontId="10" fillId="0" borderId="0" xfId="0" applyFont="1" applyFill="1"/>
    <xf numFmtId="0" fontId="1" fillId="0" borderId="0" xfId="0" applyFont="1" applyFill="1" applyBorder="1"/>
    <xf numFmtId="0" fontId="20" fillId="0" borderId="1" xfId="0" applyFon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center" vertical="center" wrapText="1"/>
    </xf>
    <xf numFmtId="14" fontId="22" fillId="0" borderId="2" xfId="0" applyNumberFormat="1" applyFont="1" applyFill="1" applyBorder="1" applyAlignment="1">
      <alignment horizontal="center" vertical="center"/>
    </xf>
    <xf numFmtId="3" fontId="23" fillId="0" borderId="2" xfId="0" applyNumberFormat="1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/>
    <xf numFmtId="14" fontId="20" fillId="0" borderId="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" xfId="0" applyFont="1" applyFill="1" applyBorder="1"/>
    <xf numFmtId="0" fontId="22" fillId="0" borderId="2" xfId="0" applyFont="1" applyFill="1" applyBorder="1"/>
    <xf numFmtId="0" fontId="22" fillId="0" borderId="3" xfId="0" applyFont="1" applyFill="1" applyBorder="1"/>
    <xf numFmtId="0" fontId="1" fillId="0" borderId="6" xfId="0" applyFont="1" applyFill="1" applyBorder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3" fontId="22" fillId="0" borderId="4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14" fillId="0" borderId="8" xfId="0" applyFont="1" applyFill="1" applyBorder="1" applyAlignment="1">
      <alignment horizontal="center"/>
    </xf>
    <xf numFmtId="0" fontId="6" fillId="0" borderId="8" xfId="0" applyFont="1" applyFill="1" applyBorder="1"/>
    <xf numFmtId="0" fontId="6" fillId="0" borderId="9" xfId="0" applyFont="1" applyFill="1" applyBorder="1"/>
    <xf numFmtId="1" fontId="22" fillId="0" borderId="10" xfId="0" applyNumberFormat="1" applyFont="1" applyFill="1" applyBorder="1" applyAlignment="1">
      <alignment horizontal="center" vertical="center" wrapText="1"/>
    </xf>
    <xf numFmtId="1" fontId="22" fillId="0" borderId="1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2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/>
    </xf>
    <xf numFmtId="1" fontId="22" fillId="0" borderId="14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/>
    </xf>
    <xf numFmtId="4" fontId="23" fillId="0" borderId="2" xfId="0" applyNumberFormat="1" applyFont="1" applyFill="1" applyBorder="1" applyAlignment="1">
      <alignment horizontal="right" vertical="center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1" fontId="25" fillId="0" borderId="15" xfId="0" applyNumberFormat="1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center" vertical="center" wrapText="1"/>
    </xf>
    <xf numFmtId="4" fontId="25" fillId="0" borderId="16" xfId="0" applyNumberFormat="1" applyFont="1" applyFill="1" applyBorder="1" applyAlignment="1">
      <alignment horizontal="right" vertical="center"/>
    </xf>
    <xf numFmtId="3" fontId="25" fillId="0" borderId="16" xfId="0" applyNumberFormat="1" applyFont="1" applyFill="1" applyBorder="1" applyAlignment="1">
      <alignment horizontal="center" vertical="center" wrapText="1"/>
    </xf>
    <xf numFmtId="14" fontId="25" fillId="0" borderId="16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3" fontId="26" fillId="0" borderId="2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center"/>
    </xf>
    <xf numFmtId="14" fontId="22" fillId="0" borderId="2" xfId="0" applyNumberFormat="1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3" fontId="26" fillId="0" borderId="2" xfId="0" applyNumberFormat="1" applyFont="1" applyFill="1" applyBorder="1" applyAlignment="1">
      <alignment horizontal="right"/>
    </xf>
    <xf numFmtId="14" fontId="22" fillId="0" borderId="12" xfId="0" applyNumberFormat="1" applyFont="1" applyFill="1" applyBorder="1" applyAlignment="1">
      <alignment horizontal="center" vertical="center"/>
    </xf>
    <xf numFmtId="14" fontId="22" fillId="0" borderId="17" xfId="0" applyNumberFormat="1" applyFont="1" applyFill="1" applyBorder="1" applyAlignment="1">
      <alignment horizontal="center"/>
    </xf>
    <xf numFmtId="3" fontId="22" fillId="0" borderId="12" xfId="0" applyNumberFormat="1" applyFont="1" applyFill="1" applyBorder="1" applyAlignment="1">
      <alignment horizontal="right" vertical="center"/>
    </xf>
    <xf numFmtId="3" fontId="22" fillId="0" borderId="12" xfId="0" applyNumberFormat="1" applyFont="1" applyFill="1" applyBorder="1" applyAlignment="1">
      <alignment horizontal="center" vertical="center" wrapText="1"/>
    </xf>
    <xf numFmtId="4" fontId="22" fillId="0" borderId="4" xfId="0" applyNumberFormat="1" applyFont="1" applyFill="1" applyBorder="1" applyAlignment="1">
      <alignment horizontal="right" vertical="center"/>
    </xf>
    <xf numFmtId="0" fontId="25" fillId="0" borderId="18" xfId="0" applyFont="1" applyFill="1" applyBorder="1" applyAlignment="1">
      <alignment horizontal="center" vertical="center" wrapText="1"/>
    </xf>
    <xf numFmtId="3" fontId="25" fillId="0" borderId="18" xfId="0" applyNumberFormat="1" applyFont="1" applyFill="1" applyBorder="1" applyAlignment="1">
      <alignment horizontal="center" vertical="center" wrapText="1"/>
    </xf>
    <xf numFmtId="14" fontId="25" fillId="0" borderId="18" xfId="0" applyNumberFormat="1" applyFont="1" applyFill="1" applyBorder="1" applyAlignment="1">
      <alignment horizontal="center" vertical="center"/>
    </xf>
    <xf numFmtId="1" fontId="25" fillId="0" borderId="19" xfId="0" applyNumberFormat="1" applyFont="1" applyFill="1" applyBorder="1" applyAlignment="1">
      <alignment horizontal="center" vertical="center" wrapText="1"/>
    </xf>
    <xf numFmtId="4" fontId="25" fillId="0" borderId="5" xfId="0" applyNumberFormat="1" applyFont="1" applyFill="1" applyBorder="1" applyAlignment="1">
      <alignment horizontal="right" vertical="center"/>
    </xf>
    <xf numFmtId="3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14" fontId="25" fillId="0" borderId="5" xfId="0" applyNumberFormat="1" applyFont="1" applyFill="1" applyBorder="1" applyAlignment="1">
      <alignment horizontal="center" vertical="center"/>
    </xf>
    <xf numFmtId="1" fontId="25" fillId="0" borderId="20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4" fontId="25" fillId="0" borderId="4" xfId="0" applyNumberFormat="1" applyFont="1" applyFill="1" applyBorder="1" applyAlignment="1">
      <alignment horizontal="right" vertical="center"/>
    </xf>
    <xf numFmtId="3" fontId="25" fillId="0" borderId="4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14" fontId="25" fillId="0" borderId="4" xfId="0" applyNumberFormat="1" applyFont="1" applyFill="1" applyBorder="1" applyAlignment="1">
      <alignment horizontal="center" vertical="center"/>
    </xf>
    <xf numFmtId="1" fontId="25" fillId="0" borderId="11" xfId="0" applyNumberFormat="1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center" vertical="center" wrapText="1"/>
    </xf>
    <xf numFmtId="192" fontId="11" fillId="0" borderId="17" xfId="0" applyNumberFormat="1" applyFont="1" applyFill="1" applyBorder="1" applyAlignment="1">
      <alignment horizontal="center" vertical="center" wrapText="1"/>
    </xf>
    <xf numFmtId="3" fontId="21" fillId="0" borderId="17" xfId="0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14" fontId="22" fillId="0" borderId="17" xfId="0" applyNumberFormat="1" applyFont="1" applyFill="1" applyBorder="1" applyAlignment="1">
      <alignment horizontal="center" vertical="center"/>
    </xf>
    <xf numFmtId="1" fontId="22" fillId="0" borderId="22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center" vertical="center" wrapText="1"/>
    </xf>
    <xf numFmtId="14" fontId="22" fillId="0" borderId="16" xfId="0" applyNumberFormat="1" applyFont="1" applyFill="1" applyBorder="1" applyAlignment="1">
      <alignment horizontal="center" vertical="center"/>
    </xf>
    <xf numFmtId="1" fontId="22" fillId="0" borderId="15" xfId="0" applyNumberFormat="1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left" vertical="center" wrapText="1"/>
    </xf>
    <xf numFmtId="0" fontId="22" fillId="0" borderId="23" xfId="0" applyFont="1" applyFill="1" applyBorder="1" applyAlignment="1">
      <alignment horizontal="center" vertical="center" wrapText="1"/>
    </xf>
    <xf numFmtId="4" fontId="22" fillId="0" borderId="23" xfId="0" applyNumberFormat="1" applyFont="1" applyFill="1" applyBorder="1" applyAlignment="1">
      <alignment horizontal="right" vertical="center"/>
    </xf>
    <xf numFmtId="14" fontId="21" fillId="0" borderId="24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14" fontId="22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 wrapText="1"/>
    </xf>
    <xf numFmtId="4" fontId="25" fillId="0" borderId="4" xfId="0" applyNumberFormat="1" applyFont="1" applyFill="1" applyBorder="1" applyAlignment="1">
      <alignment horizontal="right" vertical="center" wrapText="1"/>
    </xf>
    <xf numFmtId="0" fontId="22" fillId="0" borderId="28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6" fillId="0" borderId="24" xfId="0" applyFont="1" applyFill="1" applyBorder="1" applyAlignment="1">
      <alignment horizontal="center" wrapText="1"/>
    </xf>
    <xf numFmtId="0" fontId="26" fillId="0" borderId="25" xfId="0" applyFont="1" applyFill="1" applyBorder="1" applyAlignment="1">
      <alignment horizontal="center" wrapText="1"/>
    </xf>
    <xf numFmtId="0" fontId="26" fillId="0" borderId="2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4" fontId="29" fillId="0" borderId="4" xfId="0" applyNumberFormat="1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wrapText="1"/>
    </xf>
    <xf numFmtId="0" fontId="28" fillId="0" borderId="7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14" fontId="21" fillId="0" borderId="26" xfId="0" applyNumberFormat="1" applyFont="1" applyFill="1" applyBorder="1" applyAlignment="1">
      <alignment horizontal="center" vertical="center" wrapText="1"/>
    </xf>
    <xf numFmtId="14" fontId="21" fillId="0" borderId="27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Normal="100" zoomScaleSheetLayoutView="75" workbookViewId="0">
      <selection activeCell="E10" sqref="E10"/>
    </sheetView>
  </sheetViews>
  <sheetFormatPr defaultRowHeight="12.75" x14ac:dyDescent="0.2"/>
  <cols>
    <col min="1" max="1" width="4.7109375" style="3" customWidth="1"/>
    <col min="2" max="2" width="33.42578125" style="3" customWidth="1"/>
    <col min="3" max="3" width="13.140625" style="3" customWidth="1"/>
    <col min="4" max="4" width="17.7109375" style="3" customWidth="1"/>
    <col min="5" max="5" width="17.140625" style="3" customWidth="1"/>
    <col min="6" max="6" width="9.28515625" style="3" customWidth="1"/>
    <col min="7" max="7" width="12.7109375" style="3" customWidth="1"/>
    <col min="8" max="8" width="13.5703125" style="3" customWidth="1"/>
    <col min="9" max="9" width="15" style="3" customWidth="1"/>
    <col min="10" max="10" width="13.42578125" style="3" customWidth="1"/>
    <col min="11" max="11" width="18.5703125" style="3" customWidth="1"/>
    <col min="12" max="12" width="3.85546875" style="3" customWidth="1"/>
    <col min="13" max="13" width="9.140625" style="3" hidden="1" customWidth="1"/>
    <col min="14" max="16384" width="9.140625" style="3"/>
  </cols>
  <sheetData>
    <row r="1" spans="1:11" s="2" customFormat="1" ht="15" x14ac:dyDescent="0.2">
      <c r="A1" s="7" t="s">
        <v>9</v>
      </c>
      <c r="B1" s="5"/>
      <c r="C1" s="5"/>
      <c r="D1" s="5"/>
      <c r="E1" s="5"/>
      <c r="F1" s="5"/>
      <c r="G1" s="5"/>
      <c r="H1" s="6"/>
      <c r="I1" s="5"/>
      <c r="J1" s="127" t="s">
        <v>33</v>
      </c>
      <c r="K1" s="127"/>
    </row>
    <row r="2" spans="1:11" s="2" customFormat="1" ht="15" x14ac:dyDescent="0.2">
      <c r="A2" s="7" t="s">
        <v>10</v>
      </c>
      <c r="B2" s="5"/>
      <c r="C2" s="5"/>
      <c r="D2" s="5"/>
      <c r="E2" s="5"/>
      <c r="F2" s="5"/>
      <c r="G2" s="5"/>
      <c r="H2" s="6"/>
      <c r="I2" s="5"/>
      <c r="J2" s="127" t="s">
        <v>25</v>
      </c>
      <c r="K2" s="127"/>
    </row>
    <row r="3" spans="1:11" s="2" customFormat="1" ht="15.75" x14ac:dyDescent="0.25">
      <c r="A3" s="38" t="s">
        <v>56</v>
      </c>
      <c r="B3" s="5"/>
      <c r="C3" s="5"/>
      <c r="D3" s="5"/>
      <c r="E3" s="5"/>
      <c r="F3" s="5"/>
      <c r="G3" s="5"/>
      <c r="H3" s="6"/>
      <c r="I3" s="6"/>
      <c r="J3" s="127" t="s">
        <v>26</v>
      </c>
      <c r="K3" s="127"/>
    </row>
    <row r="4" spans="1:11" s="2" customFormat="1" ht="15" x14ac:dyDescent="0.2">
      <c r="A4" s="4"/>
      <c r="B4" s="5"/>
      <c r="C4" s="5"/>
      <c r="D4" s="5"/>
      <c r="E4" s="5"/>
      <c r="F4" s="5"/>
      <c r="G4" s="6"/>
      <c r="H4" s="6"/>
      <c r="I4" s="6"/>
      <c r="J4" s="5"/>
      <c r="K4" s="5"/>
    </row>
    <row r="5" spans="1:11" s="2" customFormat="1" ht="15" x14ac:dyDescent="0.2">
      <c r="A5" s="5"/>
      <c r="B5" s="4"/>
      <c r="C5" s="5"/>
      <c r="D5" s="5"/>
      <c r="E5" s="5"/>
      <c r="F5" s="5"/>
      <c r="G5" s="5"/>
      <c r="H5" s="5"/>
      <c r="I5" s="5"/>
      <c r="J5" s="5"/>
      <c r="K5" s="5"/>
    </row>
    <row r="6" spans="1:11" s="2" customFormat="1" ht="18" x14ac:dyDescent="0.25">
      <c r="A6" s="128" t="s">
        <v>57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1" ht="15.75" x14ac:dyDescent="0.2">
      <c r="A7" s="129" t="s">
        <v>31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</row>
    <row r="8" spans="1:11" ht="15.75" x14ac:dyDescent="0.2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</row>
    <row r="9" spans="1:11" s="2" customFormat="1" ht="18.75" thickBot="1" x14ac:dyDescent="0.3">
      <c r="A9" s="40"/>
      <c r="B9" s="42" t="s">
        <v>58</v>
      </c>
      <c r="C9" s="40"/>
      <c r="D9" s="40"/>
      <c r="E9" s="40"/>
      <c r="F9" s="40"/>
      <c r="G9" s="40"/>
      <c r="H9" s="40"/>
      <c r="I9" s="40"/>
      <c r="J9" s="40"/>
      <c r="K9" s="40"/>
    </row>
    <row r="10" spans="1:11" s="8" customFormat="1" ht="102.75" thickBot="1" x14ac:dyDescent="0.25">
      <c r="A10" s="35" t="s">
        <v>1</v>
      </c>
      <c r="B10" s="36" t="s">
        <v>3</v>
      </c>
      <c r="C10" s="36" t="s">
        <v>2</v>
      </c>
      <c r="D10" s="36" t="s">
        <v>23</v>
      </c>
      <c r="E10" s="36" t="s">
        <v>59</v>
      </c>
      <c r="F10" s="36" t="s">
        <v>4</v>
      </c>
      <c r="G10" s="36" t="s">
        <v>5</v>
      </c>
      <c r="H10" s="36" t="s">
        <v>6</v>
      </c>
      <c r="I10" s="36" t="s">
        <v>7</v>
      </c>
      <c r="J10" s="36" t="s">
        <v>11</v>
      </c>
      <c r="K10" s="37" t="s">
        <v>8</v>
      </c>
    </row>
    <row r="11" spans="1:11" s="2" customFormat="1" ht="21" customHeight="1" thickBot="1" x14ac:dyDescent="0.25">
      <c r="A11" s="122" t="s">
        <v>20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4"/>
    </row>
    <row r="12" spans="1:11" s="2" customFormat="1" ht="21" customHeight="1" thickBot="1" x14ac:dyDescent="0.3">
      <c r="A12" s="28" t="s">
        <v>21</v>
      </c>
      <c r="B12" s="29"/>
      <c r="C12" s="30"/>
      <c r="D12" s="29"/>
      <c r="E12" s="29"/>
      <c r="F12" s="29"/>
      <c r="G12" s="29"/>
      <c r="H12" s="29"/>
      <c r="I12" s="29"/>
      <c r="J12" s="31"/>
      <c r="K12" s="32"/>
    </row>
    <row r="13" spans="1:11" ht="45.75" thickBot="1" x14ac:dyDescent="0.25">
      <c r="A13" s="103">
        <v>1</v>
      </c>
      <c r="B13" s="74" t="s">
        <v>35</v>
      </c>
      <c r="C13" s="39" t="s">
        <v>22</v>
      </c>
      <c r="D13" s="61">
        <v>294118</v>
      </c>
      <c r="E13" s="61">
        <v>294118</v>
      </c>
      <c r="F13" s="39" t="s">
        <v>17</v>
      </c>
      <c r="G13" s="39" t="s">
        <v>13</v>
      </c>
      <c r="H13" s="59">
        <v>44256</v>
      </c>
      <c r="I13" s="59">
        <v>44316</v>
      </c>
      <c r="J13" s="59" t="s">
        <v>14</v>
      </c>
      <c r="K13" s="33" t="s">
        <v>27</v>
      </c>
    </row>
    <row r="14" spans="1:11" ht="16.5" thickBot="1" x14ac:dyDescent="0.3">
      <c r="A14" s="9"/>
      <c r="B14" s="120" t="s">
        <v>18</v>
      </c>
      <c r="C14" s="121"/>
      <c r="D14" s="13">
        <f>SUM(D13:D13)</f>
        <v>294118</v>
      </c>
      <c r="E14" s="13">
        <f>SUM(E13:E13)</f>
        <v>294118</v>
      </c>
      <c r="F14" s="14"/>
      <c r="G14" s="15"/>
      <c r="H14" s="15"/>
      <c r="I14" s="16"/>
      <c r="J14" s="16"/>
      <c r="K14" s="17"/>
    </row>
    <row r="15" spans="1:11" s="2" customFormat="1" ht="21" customHeight="1" thickBot="1" x14ac:dyDescent="0.25">
      <c r="A15" s="122" t="s">
        <v>12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4"/>
    </row>
    <row r="16" spans="1:11" s="2" customFormat="1" ht="45" x14ac:dyDescent="0.2">
      <c r="A16" s="104">
        <v>2</v>
      </c>
      <c r="B16" s="47" t="s">
        <v>34</v>
      </c>
      <c r="C16" s="48" t="s">
        <v>29</v>
      </c>
      <c r="D16" s="49">
        <v>450000</v>
      </c>
      <c r="E16" s="49">
        <v>450000</v>
      </c>
      <c r="F16" s="50" t="s">
        <v>17</v>
      </c>
      <c r="G16" s="48" t="s">
        <v>13</v>
      </c>
      <c r="H16" s="51">
        <v>44228</v>
      </c>
      <c r="I16" s="51">
        <v>44317</v>
      </c>
      <c r="J16" s="51" t="s">
        <v>14</v>
      </c>
      <c r="K16" s="46" t="s">
        <v>30</v>
      </c>
    </row>
    <row r="17" spans="1:12" s="2" customFormat="1" ht="105" x14ac:dyDescent="0.2">
      <c r="A17" s="81">
        <v>3</v>
      </c>
      <c r="B17" s="101" t="s">
        <v>32</v>
      </c>
      <c r="C17" s="78" t="s">
        <v>24</v>
      </c>
      <c r="D17" s="102">
        <v>915969</v>
      </c>
      <c r="E17" s="102">
        <v>170600</v>
      </c>
      <c r="F17" s="77" t="s">
        <v>17</v>
      </c>
      <c r="G17" s="78" t="s">
        <v>13</v>
      </c>
      <c r="H17" s="119" t="s">
        <v>60</v>
      </c>
      <c r="I17" s="119"/>
      <c r="J17" s="79" t="s">
        <v>28</v>
      </c>
      <c r="K17" s="80" t="s">
        <v>27</v>
      </c>
    </row>
    <row r="18" spans="1:12" s="2" customFormat="1" ht="30" x14ac:dyDescent="0.2">
      <c r="A18" s="105">
        <v>4</v>
      </c>
      <c r="B18" s="90" t="s">
        <v>42</v>
      </c>
      <c r="C18" s="91" t="s">
        <v>43</v>
      </c>
      <c r="D18" s="49">
        <v>904000</v>
      </c>
      <c r="E18" s="49">
        <v>760000</v>
      </c>
      <c r="F18" s="50" t="s">
        <v>17</v>
      </c>
      <c r="G18" s="48" t="s">
        <v>44</v>
      </c>
      <c r="H18" s="51">
        <v>44470</v>
      </c>
      <c r="I18" s="51">
        <v>44515</v>
      </c>
      <c r="J18" s="92" t="s">
        <v>45</v>
      </c>
      <c r="K18" s="93" t="s">
        <v>46</v>
      </c>
    </row>
    <row r="19" spans="1:12" s="2" customFormat="1" ht="32.25" thickBot="1" x14ac:dyDescent="0.25">
      <c r="A19" s="106">
        <v>5</v>
      </c>
      <c r="B19" s="82" t="s">
        <v>49</v>
      </c>
      <c r="C19" s="19" t="s">
        <v>50</v>
      </c>
      <c r="D19" s="68">
        <v>168067</v>
      </c>
      <c r="E19" s="68">
        <v>168067</v>
      </c>
      <c r="F19" s="69" t="s">
        <v>17</v>
      </c>
      <c r="G19" s="70" t="s">
        <v>13</v>
      </c>
      <c r="H19" s="71">
        <v>44287</v>
      </c>
      <c r="I19" s="71">
        <v>44348</v>
      </c>
      <c r="J19" s="71" t="s">
        <v>28</v>
      </c>
      <c r="K19" s="72" t="s">
        <v>27</v>
      </c>
    </row>
    <row r="20" spans="1:12" ht="16.5" thickBot="1" x14ac:dyDescent="0.3">
      <c r="A20" s="9"/>
      <c r="B20" s="120" t="s">
        <v>15</v>
      </c>
      <c r="C20" s="121"/>
      <c r="D20" s="43">
        <f>SUM(D16:D17)</f>
        <v>1365969</v>
      </c>
      <c r="E20" s="43">
        <f>SUM(E16:E17)</f>
        <v>620600</v>
      </c>
      <c r="F20" s="14"/>
      <c r="G20" s="15"/>
      <c r="H20" s="15"/>
      <c r="I20" s="16"/>
      <c r="J20" s="16"/>
      <c r="K20" s="17"/>
    </row>
    <row r="21" spans="1:12" s="2" customFormat="1" ht="21" customHeight="1" thickBot="1" x14ac:dyDescent="0.25">
      <c r="A21" s="122" t="s">
        <v>51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4"/>
    </row>
    <row r="22" spans="1:12" ht="45.75" thickBot="1" x14ac:dyDescent="0.25">
      <c r="A22" s="9">
        <v>6</v>
      </c>
      <c r="B22" s="73" t="s">
        <v>52</v>
      </c>
      <c r="C22" s="11" t="s">
        <v>53</v>
      </c>
      <c r="D22" s="10">
        <v>15000000</v>
      </c>
      <c r="E22" s="10">
        <v>0</v>
      </c>
      <c r="F22" s="11" t="s">
        <v>17</v>
      </c>
      <c r="G22" s="11" t="s">
        <v>13</v>
      </c>
      <c r="H22" s="98">
        <v>44095</v>
      </c>
      <c r="I22" s="94">
        <v>44227</v>
      </c>
      <c r="J22" s="12" t="s">
        <v>54</v>
      </c>
      <c r="K22" s="41" t="s">
        <v>27</v>
      </c>
    </row>
    <row r="23" spans="1:12" ht="16.5" thickBot="1" x14ac:dyDescent="0.3">
      <c r="A23" s="9"/>
      <c r="B23" s="120" t="s">
        <v>18</v>
      </c>
      <c r="C23" s="121"/>
      <c r="D23" s="13">
        <f>SUM(D21:D22)</f>
        <v>15000000</v>
      </c>
      <c r="E23" s="13">
        <f>E22</f>
        <v>0</v>
      </c>
      <c r="F23" s="14"/>
      <c r="G23" s="15"/>
      <c r="H23" s="15"/>
      <c r="I23" s="16"/>
      <c r="J23" s="16"/>
      <c r="K23" s="17"/>
    </row>
    <row r="24" spans="1:12" s="2" customFormat="1" ht="21" customHeight="1" thickBot="1" x14ac:dyDescent="0.25">
      <c r="A24" s="122" t="s">
        <v>16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4"/>
    </row>
    <row r="25" spans="1:12" s="2" customFormat="1" ht="60.75" thickBot="1" x14ac:dyDescent="0.25">
      <c r="A25" s="81">
        <v>7</v>
      </c>
      <c r="B25" s="75" t="s">
        <v>36</v>
      </c>
      <c r="C25" s="18" t="s">
        <v>37</v>
      </c>
      <c r="D25" s="76">
        <v>23365507.219999999</v>
      </c>
      <c r="E25" s="76"/>
      <c r="F25" s="65" t="s">
        <v>17</v>
      </c>
      <c r="G25" s="64" t="s">
        <v>13</v>
      </c>
      <c r="H25" s="66">
        <v>44331</v>
      </c>
      <c r="I25" s="66">
        <v>44392</v>
      </c>
      <c r="J25" s="66" t="s">
        <v>14</v>
      </c>
      <c r="K25" s="67" t="s">
        <v>27</v>
      </c>
    </row>
    <row r="26" spans="1:12" s="2" customFormat="1" ht="75" x14ac:dyDescent="0.2">
      <c r="A26" s="107">
        <v>8</v>
      </c>
      <c r="B26" s="95" t="s">
        <v>38</v>
      </c>
      <c r="C26" s="96" t="s">
        <v>39</v>
      </c>
      <c r="D26" s="97">
        <v>462188</v>
      </c>
      <c r="E26" s="97"/>
      <c r="F26" s="62" t="s">
        <v>17</v>
      </c>
      <c r="G26" s="39" t="s">
        <v>13</v>
      </c>
      <c r="H26" s="59">
        <v>44301</v>
      </c>
      <c r="I26" s="59">
        <v>44362</v>
      </c>
      <c r="J26" s="59" t="s">
        <v>14</v>
      </c>
      <c r="K26" s="33" t="s">
        <v>30</v>
      </c>
    </row>
    <row r="27" spans="1:12" s="2" customFormat="1" ht="30" x14ac:dyDescent="0.2">
      <c r="A27" s="108">
        <v>9</v>
      </c>
      <c r="B27" s="52" t="s">
        <v>63</v>
      </c>
      <c r="C27" s="18" t="s">
        <v>64</v>
      </c>
      <c r="D27" s="63">
        <v>516220</v>
      </c>
      <c r="E27" s="63">
        <v>516220</v>
      </c>
      <c r="F27" s="27" t="s">
        <v>17</v>
      </c>
      <c r="G27" s="18" t="s">
        <v>13</v>
      </c>
      <c r="H27" s="100">
        <v>44256</v>
      </c>
      <c r="I27" s="100">
        <v>44347</v>
      </c>
      <c r="J27" s="100" t="s">
        <v>14</v>
      </c>
      <c r="K27" s="34" t="s">
        <v>30</v>
      </c>
    </row>
    <row r="28" spans="1:12" ht="120.75" customHeight="1" thickBot="1" x14ac:dyDescent="0.25">
      <c r="A28" s="109">
        <v>10</v>
      </c>
      <c r="B28" s="83" t="s">
        <v>40</v>
      </c>
      <c r="C28" s="84" t="s">
        <v>41</v>
      </c>
      <c r="D28" s="85" t="s">
        <v>55</v>
      </c>
      <c r="E28" s="85" t="s">
        <v>61</v>
      </c>
      <c r="F28" s="86" t="s">
        <v>17</v>
      </c>
      <c r="G28" s="87" t="s">
        <v>13</v>
      </c>
      <c r="H28" s="125" t="s">
        <v>62</v>
      </c>
      <c r="I28" s="126"/>
      <c r="J28" s="88" t="s">
        <v>28</v>
      </c>
      <c r="K28" s="89" t="s">
        <v>27</v>
      </c>
    </row>
    <row r="29" spans="1:12" ht="15.75" thickBot="1" x14ac:dyDescent="0.3">
      <c r="A29" s="53"/>
      <c r="B29" s="114" t="s">
        <v>18</v>
      </c>
      <c r="C29" s="115"/>
      <c r="D29" s="54">
        <f>D25+D26+5057423.56+D27</f>
        <v>29401338.779999997</v>
      </c>
      <c r="E29" s="54">
        <f>E25+E26+701487+E27</f>
        <v>1217707</v>
      </c>
      <c r="F29" s="55"/>
      <c r="G29" s="21"/>
      <c r="H29" s="21"/>
      <c r="I29" s="60"/>
      <c r="J29" s="56"/>
      <c r="K29" s="57"/>
    </row>
    <row r="30" spans="1:12" s="8" customFormat="1" ht="15.75" thickBot="1" x14ac:dyDescent="0.3">
      <c r="A30" s="20"/>
      <c r="B30" s="116" t="s">
        <v>0</v>
      </c>
      <c r="C30" s="116"/>
      <c r="D30" s="58">
        <f>D14+D20+D29</f>
        <v>31061425.779999997</v>
      </c>
      <c r="E30" s="58">
        <f>E14+E20+E29</f>
        <v>2132425</v>
      </c>
      <c r="F30" s="21"/>
      <c r="G30" s="21"/>
      <c r="H30" s="21"/>
      <c r="I30" s="21"/>
      <c r="J30" s="21"/>
      <c r="K30" s="22"/>
      <c r="L30" s="23"/>
    </row>
    <row r="31" spans="1:12" s="8" customFormat="1" ht="15.75" x14ac:dyDescent="0.25">
      <c r="A31" s="44"/>
      <c r="B31" s="99"/>
      <c r="C31" s="99"/>
      <c r="D31" s="45"/>
      <c r="E31" s="45"/>
      <c r="F31" s="44"/>
      <c r="G31" s="44"/>
      <c r="H31" s="44"/>
      <c r="I31" s="44"/>
      <c r="J31" s="44"/>
      <c r="K31" s="44"/>
    </row>
    <row r="32" spans="1:12" s="8" customFormat="1" ht="15.75" x14ac:dyDescent="0.25">
      <c r="A32" s="44"/>
      <c r="B32" s="99"/>
      <c r="C32" s="99"/>
      <c r="D32" s="45"/>
      <c r="E32" s="45"/>
      <c r="F32" s="44"/>
      <c r="G32" s="44"/>
      <c r="H32" s="44"/>
      <c r="I32" s="44"/>
      <c r="J32" s="44"/>
      <c r="K32" s="44"/>
    </row>
    <row r="33" spans="1:11" s="8" customFormat="1" ht="15.75" x14ac:dyDescent="0.25">
      <c r="A33" s="44"/>
      <c r="B33" s="99"/>
      <c r="C33" s="99"/>
      <c r="D33" s="45"/>
      <c r="E33" s="45"/>
      <c r="F33" s="44"/>
      <c r="G33" s="44"/>
      <c r="H33" s="44"/>
      <c r="I33" s="44"/>
      <c r="J33" s="44"/>
      <c r="K33" s="44"/>
    </row>
    <row r="34" spans="1:11" s="8" customFormat="1" ht="15.75" x14ac:dyDescent="0.25">
      <c r="A34" s="44"/>
      <c r="B34" s="99"/>
      <c r="C34" s="99"/>
      <c r="D34" s="45"/>
      <c r="E34" s="45"/>
      <c r="F34" s="44"/>
      <c r="G34" s="44"/>
      <c r="H34" s="44"/>
      <c r="I34" s="44"/>
      <c r="J34" s="44"/>
      <c r="K34" s="44"/>
    </row>
    <row r="35" spans="1:11" s="8" customFormat="1" ht="15.75" x14ac:dyDescent="0.25">
      <c r="A35" s="44"/>
      <c r="B35" s="99"/>
      <c r="C35" s="99"/>
      <c r="D35" s="45"/>
      <c r="E35" s="45"/>
      <c r="F35" s="44"/>
      <c r="G35" s="44"/>
      <c r="H35" s="44"/>
      <c r="I35" s="44"/>
      <c r="J35" s="44"/>
      <c r="K35" s="44"/>
    </row>
    <row r="36" spans="1:11" s="8" customFormat="1" ht="15.75" x14ac:dyDescent="0.25">
      <c r="A36" s="44"/>
      <c r="B36" s="99"/>
      <c r="C36" s="99"/>
      <c r="D36" s="45"/>
      <c r="E36" s="45"/>
      <c r="F36" s="44"/>
      <c r="G36" s="44"/>
      <c r="H36" s="44"/>
      <c r="I36" s="44"/>
      <c r="J36" s="44"/>
      <c r="K36" s="44"/>
    </row>
    <row r="37" spans="1:11" s="8" customFormat="1" ht="15.75" x14ac:dyDescent="0.25">
      <c r="A37" s="44"/>
      <c r="B37" s="117"/>
      <c r="C37" s="117"/>
      <c r="D37" s="117"/>
      <c r="E37" s="45"/>
      <c r="F37" s="44"/>
      <c r="G37" s="44"/>
      <c r="H37" s="44"/>
      <c r="I37" s="118" t="s">
        <v>47</v>
      </c>
      <c r="J37" s="118"/>
      <c r="K37" s="118"/>
    </row>
    <row r="38" spans="1:11" s="8" customFormat="1" ht="15.75" x14ac:dyDescent="0.25">
      <c r="A38" s="44"/>
      <c r="B38" s="110"/>
      <c r="C38" s="110"/>
      <c r="D38" s="110"/>
      <c r="E38" s="45"/>
      <c r="F38" s="44"/>
      <c r="G38" s="44"/>
      <c r="H38" s="44"/>
      <c r="I38" s="110" t="s">
        <v>19</v>
      </c>
      <c r="J38" s="110"/>
      <c r="K38" s="110"/>
    </row>
    <row r="39" spans="1:11" s="8" customFormat="1" ht="15.75" x14ac:dyDescent="0.25">
      <c r="A39" s="44"/>
      <c r="B39" s="24"/>
      <c r="C39" s="99"/>
      <c r="D39" s="45"/>
      <c r="E39" s="45"/>
      <c r="F39" s="44"/>
      <c r="G39" s="44"/>
      <c r="H39" s="44"/>
      <c r="I39" s="110"/>
      <c r="J39" s="110"/>
      <c r="K39" s="110"/>
    </row>
    <row r="40" spans="1:11" ht="15" x14ac:dyDescent="0.25">
      <c r="B40" s="110"/>
      <c r="C40" s="110"/>
      <c r="D40" s="110"/>
      <c r="I40" s="110" t="s">
        <v>48</v>
      </c>
      <c r="J40" s="110"/>
      <c r="K40" s="110"/>
    </row>
    <row r="41" spans="1:11" ht="18" x14ac:dyDescent="0.25">
      <c r="B41" s="24"/>
      <c r="F41" s="111"/>
      <c r="G41" s="111"/>
    </row>
    <row r="42" spans="1:11" s="25" customFormat="1" ht="18.75" x14ac:dyDescent="0.3">
      <c r="B42" s="24"/>
      <c r="F42" s="112"/>
      <c r="G42" s="112"/>
      <c r="H42" s="1"/>
    </row>
    <row r="43" spans="1:11" s="25" customFormat="1" ht="18" x14ac:dyDescent="0.25">
      <c r="B43" s="24"/>
      <c r="F43" s="26"/>
      <c r="I43" s="24"/>
      <c r="J43" s="24"/>
      <c r="K43" s="24"/>
    </row>
    <row r="44" spans="1:11" ht="18.75" x14ac:dyDescent="0.3">
      <c r="F44" s="113"/>
      <c r="G44" s="113"/>
      <c r="I44" s="113"/>
      <c r="J44" s="113"/>
      <c r="K44" s="113"/>
    </row>
    <row r="45" spans="1:11" ht="15" x14ac:dyDescent="0.25">
      <c r="I45" s="110"/>
      <c r="J45" s="110"/>
      <c r="K45" s="110"/>
    </row>
  </sheetData>
  <mergeCells count="29">
    <mergeCell ref="A11:K11"/>
    <mergeCell ref="B14:C14"/>
    <mergeCell ref="A15:K15"/>
    <mergeCell ref="J1:K1"/>
    <mergeCell ref="J2:K2"/>
    <mergeCell ref="J3:K3"/>
    <mergeCell ref="A6:K6"/>
    <mergeCell ref="A7:K7"/>
    <mergeCell ref="A8:K8"/>
    <mergeCell ref="B29:C29"/>
    <mergeCell ref="B30:C30"/>
    <mergeCell ref="B37:D37"/>
    <mergeCell ref="I37:K37"/>
    <mergeCell ref="H17:I17"/>
    <mergeCell ref="B20:C20"/>
    <mergeCell ref="A21:K21"/>
    <mergeCell ref="B23:C23"/>
    <mergeCell ref="A24:K24"/>
    <mergeCell ref="H28:I28"/>
    <mergeCell ref="B38:D38"/>
    <mergeCell ref="I38:K38"/>
    <mergeCell ref="I39:K39"/>
    <mergeCell ref="I45:K45"/>
    <mergeCell ref="B40:D40"/>
    <mergeCell ref="I40:K40"/>
    <mergeCell ref="F41:G41"/>
    <mergeCell ref="F42:G42"/>
    <mergeCell ref="F44:G44"/>
    <mergeCell ref="I44:K44"/>
  </mergeCells>
  <printOptions horizontalCentered="1"/>
  <pageMargins left="0" right="0" top="0.35433070866141736" bottom="0.15748031496062992" header="0.51181102362204722" footer="0.31496062992125984"/>
  <pageSetup paperSize="9" scale="8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65536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16.12-P</vt:lpstr>
      <vt:lpstr>Sheet3</vt:lpstr>
      <vt:lpstr>'16.12-P'!Imprimare_titluri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Situaţii de Urgenţă</dc:creator>
  <cp:lastModifiedBy>Nicoleta.Poschin</cp:lastModifiedBy>
  <cp:lastPrinted>2021-01-12T08:39:01Z</cp:lastPrinted>
  <dcterms:created xsi:type="dcterms:W3CDTF">2007-10-29T10:14:56Z</dcterms:created>
  <dcterms:modified xsi:type="dcterms:W3CDTF">2021-06-02T10:38:12Z</dcterms:modified>
</cp:coreProperties>
</file>