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5_2024_Corespondenta_diversa_pf_pj_site\2024_concursuri\"/>
    </mc:Choice>
  </mc:AlternateContent>
  <xr:revisionPtr revIDLastSave="0" documentId="8_{F0470FB2-19FE-447D-B09B-1D62245D9413}" xr6:coauthVersionLast="47" xr6:coauthVersionMax="47" xr10:uidLastSave="{00000000-0000-0000-0000-000000000000}"/>
  <bookViews>
    <workbookView xWindow="1470" yWindow="1470" windowWidth="21600" windowHeight="11295"/>
  </bookViews>
  <sheets>
    <sheet name="5%" sheetId="1" r:id="rId1"/>
    <sheet name="SALARII_LA_30_06_2017" sheetId="2" state="hidden" r:id="rId2"/>
  </sheets>
  <definedNames>
    <definedName name="_Hlk488056342">!#REF!</definedName>
  </definedNames>
  <calcPr calcId="191029"/>
</workbook>
</file>

<file path=xl/calcChain.xml><?xml version="1.0" encoding="utf-8"?>
<calcChain xmlns="http://schemas.openxmlformats.org/spreadsheetml/2006/main">
  <c r="K116" i="2" l="1"/>
  <c r="I116" i="2"/>
  <c r="H116" i="2" s="1"/>
  <c r="K115" i="2"/>
  <c r="I115" i="2"/>
  <c r="H115" i="2" s="1"/>
  <c r="G115" i="2" s="1"/>
  <c r="F115" i="2" s="1"/>
  <c r="E115" i="2" s="1"/>
  <c r="K114" i="2"/>
  <c r="I114" i="2"/>
  <c r="H114" i="2"/>
  <c r="G114" i="2" s="1"/>
  <c r="F114" i="2" s="1"/>
  <c r="E114" i="2" s="1"/>
  <c r="K109" i="2"/>
  <c r="K102" i="2"/>
  <c r="I102" i="2"/>
  <c r="H102" i="2" s="1"/>
  <c r="G102" i="2" s="1"/>
  <c r="F102" i="2" s="1"/>
  <c r="E102" i="2" s="1"/>
  <c r="K101" i="2"/>
  <c r="I101" i="2"/>
  <c r="H101" i="2" s="1"/>
  <c r="G101" i="2" s="1"/>
  <c r="F101" i="2" s="1"/>
  <c r="E101" i="2" s="1"/>
  <c r="K100" i="2"/>
  <c r="I100" i="2"/>
  <c r="H100" i="2" s="1"/>
  <c r="G100" i="2" s="1"/>
  <c r="F100" i="2" s="1"/>
  <c r="E100" i="2" s="1"/>
  <c r="K99" i="2"/>
  <c r="I99" i="2"/>
  <c r="H99" i="2" s="1"/>
  <c r="G99" i="2" s="1"/>
  <c r="F99" i="2" s="1"/>
  <c r="E99" i="2" s="1"/>
  <c r="K98" i="2"/>
  <c r="I98" i="2"/>
  <c r="H98" i="2" s="1"/>
  <c r="G98" i="2" s="1"/>
  <c r="F98" i="2" s="1"/>
  <c r="E98" i="2" s="1"/>
  <c r="K97" i="2"/>
  <c r="I97" i="2"/>
  <c r="H97" i="2" s="1"/>
  <c r="G97" i="2" s="1"/>
  <c r="F97" i="2" s="1"/>
  <c r="E97" i="2" s="1"/>
  <c r="K96" i="2"/>
  <c r="I96" i="2"/>
  <c r="H96" i="2" s="1"/>
  <c r="G96" i="2" s="1"/>
  <c r="F96" i="2" s="1"/>
  <c r="E96" i="2" s="1"/>
  <c r="K91" i="2"/>
  <c r="K84" i="2"/>
  <c r="I84" i="2"/>
  <c r="H84" i="2" s="1"/>
  <c r="G84" i="2" s="1"/>
  <c r="F84" i="2" s="1"/>
  <c r="E84" i="2" s="1"/>
  <c r="K83" i="2"/>
  <c r="I83" i="2"/>
  <c r="H83" i="2"/>
  <c r="G83" i="2"/>
  <c r="F83" i="2" s="1"/>
  <c r="E83" i="2" s="1"/>
  <c r="K82" i="2"/>
  <c r="I82" i="2"/>
  <c r="H82" i="2" s="1"/>
  <c r="G82" i="2" s="1"/>
  <c r="F82" i="2" s="1"/>
  <c r="E82" i="2" s="1"/>
  <c r="K81" i="2"/>
  <c r="I81" i="2"/>
  <c r="H81" i="2"/>
  <c r="G81" i="2"/>
  <c r="F81" i="2" s="1"/>
  <c r="E81" i="2" s="1"/>
  <c r="K80" i="2"/>
  <c r="I80" i="2"/>
  <c r="H80" i="2" s="1"/>
  <c r="G80" i="2" s="1"/>
  <c r="F80" i="2" s="1"/>
  <c r="E80" i="2" s="1"/>
  <c r="K75" i="2"/>
  <c r="K64" i="2"/>
  <c r="I64" i="2"/>
  <c r="H64" i="2"/>
  <c r="G64" i="2" s="1"/>
  <c r="F64" i="2" s="1"/>
  <c r="E64" i="2" s="1"/>
  <c r="K63" i="2"/>
  <c r="I63" i="2"/>
  <c r="H63" i="2" s="1"/>
  <c r="G63" i="2" s="1"/>
  <c r="F63" i="2" s="1"/>
  <c r="E63" i="2" s="1"/>
  <c r="K62" i="2"/>
  <c r="I62" i="2"/>
  <c r="H62" i="2"/>
  <c r="G62" i="2" s="1"/>
  <c r="F62" i="2" s="1"/>
  <c r="E62" i="2" s="1"/>
  <c r="K61" i="2"/>
  <c r="I61" i="2"/>
  <c r="H61" i="2" s="1"/>
  <c r="G61" i="2" s="1"/>
  <c r="F61" i="2" s="1"/>
  <c r="E61" i="2" s="1"/>
  <c r="K60" i="2"/>
  <c r="I60" i="2"/>
  <c r="H60" i="2"/>
  <c r="G60" i="2" s="1"/>
  <c r="F60" i="2" s="1"/>
  <c r="E60" i="2" s="1"/>
  <c r="K59" i="2"/>
  <c r="I59" i="2"/>
  <c r="H59" i="2" s="1"/>
  <c r="G59" i="2" s="1"/>
  <c r="F59" i="2" s="1"/>
  <c r="E59" i="2" s="1"/>
  <c r="K58" i="2"/>
  <c r="I58" i="2"/>
  <c r="H58" i="2"/>
  <c r="G58" i="2" s="1"/>
  <c r="F58" i="2" s="1"/>
  <c r="E58" i="2" s="1"/>
  <c r="K57" i="2"/>
  <c r="I57" i="2"/>
  <c r="H57" i="2" s="1"/>
  <c r="G57" i="2" s="1"/>
  <c r="F57" i="2" s="1"/>
  <c r="E57" i="2" s="1"/>
  <c r="K56" i="2"/>
  <c r="I56" i="2"/>
  <c r="H56" i="2"/>
  <c r="G56" i="2" s="1"/>
  <c r="F56" i="2" s="1"/>
  <c r="E56" i="2" s="1"/>
  <c r="K46" i="2"/>
  <c r="I46" i="2"/>
  <c r="H46" i="2" s="1"/>
  <c r="G46" i="2" s="1"/>
  <c r="F46" i="2" s="1"/>
  <c r="E46" i="2" s="1"/>
  <c r="K45" i="2"/>
  <c r="I45" i="2"/>
  <c r="H45" i="2"/>
  <c r="G45" i="2" s="1"/>
  <c r="F45" i="2" s="1"/>
  <c r="E45" i="2" s="1"/>
  <c r="K44" i="2"/>
  <c r="I44" i="2"/>
  <c r="H44" i="2" s="1"/>
  <c r="G44" i="2" s="1"/>
  <c r="F44" i="2" s="1"/>
  <c r="E44" i="2" s="1"/>
  <c r="K43" i="2"/>
  <c r="I43" i="2"/>
  <c r="H43" i="2"/>
  <c r="G43" i="2" s="1"/>
  <c r="F43" i="2" s="1"/>
  <c r="E43" i="2" s="1"/>
  <c r="K42" i="2"/>
  <c r="I42" i="2"/>
  <c r="H42" i="2" s="1"/>
  <c r="G42" i="2" s="1"/>
  <c r="F42" i="2" s="1"/>
  <c r="E42" i="2" s="1"/>
  <c r="K31" i="2"/>
  <c r="I31" i="2"/>
  <c r="H31" i="2"/>
  <c r="G31" i="2" s="1"/>
  <c r="F31" i="2" s="1"/>
  <c r="E31" i="2" s="1"/>
  <c r="K30" i="2"/>
  <c r="I30" i="2"/>
  <c r="H30" i="2" s="1"/>
  <c r="G30" i="2" s="1"/>
  <c r="F30" i="2" s="1"/>
  <c r="E30" i="2" s="1"/>
  <c r="K29" i="2"/>
  <c r="I29" i="2"/>
  <c r="H29" i="2"/>
  <c r="G29" i="2" s="1"/>
  <c r="F29" i="2" s="1"/>
  <c r="E29" i="2" s="1"/>
  <c r="K28" i="2"/>
  <c r="I28" i="2"/>
  <c r="H28" i="2" s="1"/>
  <c r="G28" i="2" s="1"/>
  <c r="F28" i="2" s="1"/>
  <c r="E28" i="2" s="1"/>
  <c r="K27" i="2"/>
  <c r="I27" i="2"/>
  <c r="H27" i="2"/>
  <c r="G27" i="2" s="1"/>
  <c r="F27" i="2" s="1"/>
  <c r="E27" i="2" s="1"/>
  <c r="K26" i="2"/>
  <c r="I26" i="2"/>
  <c r="H26" i="2" s="1"/>
  <c r="G26" i="2" s="1"/>
  <c r="F26" i="2" s="1"/>
  <c r="E26" i="2" s="1"/>
  <c r="K25" i="2"/>
  <c r="I25" i="2"/>
  <c r="H25" i="2"/>
  <c r="G25" i="2" s="1"/>
  <c r="F25" i="2" s="1"/>
  <c r="E25" i="2" s="1"/>
  <c r="K24" i="2"/>
  <c r="I24" i="2"/>
  <c r="H24" i="2" s="1"/>
  <c r="G24" i="2" s="1"/>
  <c r="F24" i="2" s="1"/>
  <c r="E24" i="2" s="1"/>
  <c r="K23" i="2"/>
  <c r="I23" i="2"/>
  <c r="H23" i="2"/>
  <c r="G23" i="2" s="1"/>
  <c r="F23" i="2" s="1"/>
  <c r="E23" i="2" s="1"/>
  <c r="K17" i="2"/>
  <c r="K16" i="2"/>
  <c r="K15" i="2"/>
  <c r="K14" i="2"/>
  <c r="K13" i="2"/>
  <c r="G71" i="1"/>
  <c r="I71" i="1" s="1"/>
  <c r="F71" i="1"/>
  <c r="I70" i="1"/>
  <c r="K70" i="1" s="1"/>
  <c r="G70" i="1"/>
  <c r="H70" i="1" s="1"/>
  <c r="F70" i="1"/>
  <c r="K69" i="1"/>
  <c r="L69" i="1" s="1"/>
  <c r="J69" i="1"/>
  <c r="I69" i="1"/>
  <c r="H69" i="1"/>
  <c r="G69" i="1"/>
  <c r="F69" i="1"/>
  <c r="G68" i="1"/>
  <c r="I68" i="1" s="1"/>
  <c r="F68" i="1"/>
  <c r="I67" i="1"/>
  <c r="J67" i="1" s="1"/>
  <c r="H67" i="1"/>
  <c r="G67" i="1"/>
  <c r="F67" i="1"/>
  <c r="I66" i="1"/>
  <c r="K66" i="1" s="1"/>
  <c r="H66" i="1"/>
  <c r="G66" i="1"/>
  <c r="F66" i="1"/>
  <c r="G65" i="1"/>
  <c r="H65" i="1" s="1"/>
  <c r="F65" i="1"/>
  <c r="G64" i="1"/>
  <c r="I64" i="1" s="1"/>
  <c r="F64" i="1"/>
  <c r="G63" i="1"/>
  <c r="I63" i="1" s="1"/>
  <c r="F63" i="1"/>
  <c r="G62" i="1"/>
  <c r="H62" i="1" s="1"/>
  <c r="F62" i="1"/>
  <c r="G61" i="1"/>
  <c r="I61" i="1" s="1"/>
  <c r="F61" i="1"/>
  <c r="G55" i="1"/>
  <c r="I55" i="1" s="1"/>
  <c r="F55" i="1"/>
  <c r="G54" i="1"/>
  <c r="I54" i="1" s="1"/>
  <c r="F54" i="1"/>
  <c r="I53" i="1"/>
  <c r="K53" i="1" s="1"/>
  <c r="G53" i="1"/>
  <c r="H53" i="1" s="1"/>
  <c r="F53" i="1"/>
  <c r="K52" i="1"/>
  <c r="L52" i="1" s="1"/>
  <c r="J52" i="1"/>
  <c r="I52" i="1"/>
  <c r="H52" i="1"/>
  <c r="G52" i="1"/>
  <c r="F52" i="1"/>
  <c r="G51" i="1"/>
  <c r="I51" i="1" s="1"/>
  <c r="F51" i="1"/>
  <c r="I50" i="1"/>
  <c r="K50" i="1" s="1"/>
  <c r="H50" i="1"/>
  <c r="G50" i="1"/>
  <c r="F50" i="1"/>
  <c r="H49" i="1"/>
  <c r="G49" i="1"/>
  <c r="I49" i="1" s="1"/>
  <c r="F49" i="1"/>
  <c r="G48" i="1"/>
  <c r="H48" i="1" s="1"/>
  <c r="F48" i="1"/>
  <c r="G42" i="1"/>
  <c r="I42" i="1" s="1"/>
  <c r="F42" i="1"/>
  <c r="G41" i="1"/>
  <c r="I41" i="1" s="1"/>
  <c r="F41" i="1"/>
  <c r="G40" i="1"/>
  <c r="H40" i="1" s="1"/>
  <c r="F40" i="1"/>
  <c r="G39" i="1"/>
  <c r="I39" i="1" s="1"/>
  <c r="F39" i="1"/>
  <c r="G38" i="1"/>
  <c r="I38" i="1" s="1"/>
  <c r="F38" i="1"/>
  <c r="G37" i="1"/>
  <c r="I37" i="1" s="1"/>
  <c r="F37" i="1"/>
  <c r="I36" i="1"/>
  <c r="K36" i="1" s="1"/>
  <c r="G36" i="1"/>
  <c r="H36" i="1" s="1"/>
  <c r="F36" i="1"/>
  <c r="K35" i="1"/>
  <c r="M35" i="1" s="1"/>
  <c r="J35" i="1"/>
  <c r="I35" i="1"/>
  <c r="H35" i="1"/>
  <c r="G35" i="1"/>
  <c r="F35" i="1"/>
  <c r="G34" i="1"/>
  <c r="I34" i="1" s="1"/>
  <c r="F34" i="1"/>
  <c r="I33" i="1"/>
  <c r="K33" i="1" s="1"/>
  <c r="H33" i="1"/>
  <c r="G33" i="1"/>
  <c r="F33" i="1"/>
  <c r="H32" i="1"/>
  <c r="G32" i="1"/>
  <c r="I32" i="1" s="1"/>
  <c r="F32" i="1"/>
  <c r="G31" i="1"/>
  <c r="I31" i="1" s="1"/>
  <c r="F31" i="1"/>
  <c r="G30" i="1"/>
  <c r="H30" i="1" s="1"/>
  <c r="F30" i="1"/>
  <c r="G29" i="1"/>
  <c r="H29" i="1" s="1"/>
  <c r="F29" i="1"/>
  <c r="G28" i="1"/>
  <c r="H28" i="1" s="1"/>
  <c r="F28" i="1"/>
  <c r="Q22" i="1"/>
  <c r="Q21" i="1"/>
  <c r="Q20" i="1"/>
  <c r="Q19" i="1"/>
  <c r="M33" i="1" l="1"/>
  <c r="L33" i="1"/>
  <c r="L66" i="1"/>
  <c r="M66" i="1"/>
  <c r="J38" i="1"/>
  <c r="K38" i="1"/>
  <c r="K37" i="1"/>
  <c r="J37" i="1"/>
  <c r="K61" i="1"/>
  <c r="J61" i="1"/>
  <c r="K34" i="1"/>
  <c r="J34" i="1"/>
  <c r="K49" i="1"/>
  <c r="J49" i="1"/>
  <c r="M70" i="1"/>
  <c r="L70" i="1"/>
  <c r="K31" i="1"/>
  <c r="J31" i="1"/>
  <c r="K39" i="1"/>
  <c r="J39" i="1"/>
  <c r="K63" i="1"/>
  <c r="J63" i="1"/>
  <c r="K71" i="1"/>
  <c r="J71" i="1"/>
  <c r="K32" i="1"/>
  <c r="J32" i="1"/>
  <c r="M53" i="1"/>
  <c r="L53" i="1"/>
  <c r="K64" i="1"/>
  <c r="J64" i="1"/>
  <c r="K68" i="1"/>
  <c r="J68" i="1"/>
  <c r="P35" i="1"/>
  <c r="Q35" i="1" s="1"/>
  <c r="N35" i="1"/>
  <c r="M50" i="1"/>
  <c r="L50" i="1"/>
  <c r="K41" i="1"/>
  <c r="J41" i="1"/>
  <c r="K54" i="1"/>
  <c r="J54" i="1"/>
  <c r="J51" i="1"/>
  <c r="K51" i="1"/>
  <c r="M36" i="1"/>
  <c r="L36" i="1"/>
  <c r="J42" i="1"/>
  <c r="K42" i="1"/>
  <c r="J55" i="1"/>
  <c r="K55" i="1"/>
  <c r="H34" i="1"/>
  <c r="J36" i="1"/>
  <c r="H51" i="1"/>
  <c r="J53" i="1"/>
  <c r="H68" i="1"/>
  <c r="J70" i="1"/>
  <c r="J50" i="1"/>
  <c r="I48" i="1"/>
  <c r="M52" i="1"/>
  <c r="H64" i="1"/>
  <c r="I65" i="1"/>
  <c r="J66" i="1"/>
  <c r="K67" i="1"/>
  <c r="M69" i="1"/>
  <c r="J33" i="1"/>
  <c r="H42" i="1"/>
  <c r="I30" i="1"/>
  <c r="I28" i="1"/>
  <c r="H39" i="1"/>
  <c r="I40" i="1"/>
  <c r="H61" i="1"/>
  <c r="I62" i="1"/>
  <c r="H31" i="1"/>
  <c r="H41" i="1"/>
  <c r="H63" i="1"/>
  <c r="H38" i="1"/>
  <c r="H55" i="1"/>
  <c r="L35" i="1"/>
  <c r="I29" i="1"/>
  <c r="H37" i="1"/>
  <c r="H54" i="1"/>
  <c r="H71" i="1"/>
  <c r="M34" i="1" l="1"/>
  <c r="L34" i="1"/>
  <c r="M61" i="1"/>
  <c r="L61" i="1"/>
  <c r="J48" i="1"/>
  <c r="K48" i="1"/>
  <c r="M37" i="1"/>
  <c r="L37" i="1"/>
  <c r="K65" i="1"/>
  <c r="J65" i="1"/>
  <c r="K62" i="1"/>
  <c r="J62" i="1"/>
  <c r="M68" i="1"/>
  <c r="L68" i="1"/>
  <c r="P50" i="1"/>
  <c r="Q50" i="1" s="1"/>
  <c r="N50" i="1"/>
  <c r="M63" i="1"/>
  <c r="L63" i="1"/>
  <c r="N36" i="1"/>
  <c r="P36" i="1"/>
  <c r="Q36" i="1" s="1"/>
  <c r="M38" i="1"/>
  <c r="L38" i="1"/>
  <c r="M31" i="1"/>
  <c r="L31" i="1"/>
  <c r="M54" i="1"/>
  <c r="L54" i="1"/>
  <c r="P70" i="1"/>
  <c r="Q70" i="1" s="1"/>
  <c r="N70" i="1"/>
  <c r="M55" i="1"/>
  <c r="L55" i="1"/>
  <c r="M71" i="1"/>
  <c r="L71" i="1"/>
  <c r="M42" i="1"/>
  <c r="L42" i="1"/>
  <c r="N52" i="1"/>
  <c r="P52" i="1"/>
  <c r="Q52" i="1" s="1"/>
  <c r="K40" i="1"/>
  <c r="J40" i="1"/>
  <c r="K28" i="1"/>
  <c r="J28" i="1"/>
  <c r="K29" i="1"/>
  <c r="J29" i="1"/>
  <c r="P66" i="1"/>
  <c r="Q66" i="1" s="1"/>
  <c r="N66" i="1"/>
  <c r="M39" i="1"/>
  <c r="L39" i="1"/>
  <c r="M51" i="1"/>
  <c r="L51" i="1"/>
  <c r="J30" i="1"/>
  <c r="K30" i="1"/>
  <c r="M64" i="1"/>
  <c r="L64" i="1"/>
  <c r="P53" i="1"/>
  <c r="Q53" i="1" s="1"/>
  <c r="N53" i="1"/>
  <c r="N69" i="1"/>
  <c r="P69" i="1"/>
  <c r="Q69" i="1" s="1"/>
  <c r="L67" i="1"/>
  <c r="M67" i="1"/>
  <c r="M41" i="1"/>
  <c r="L41" i="1"/>
  <c r="M32" i="1"/>
  <c r="L32" i="1"/>
  <c r="L49" i="1"/>
  <c r="M49" i="1"/>
  <c r="P33" i="1"/>
  <c r="Q33" i="1" s="1"/>
  <c r="N33" i="1"/>
  <c r="P31" i="1" l="1"/>
  <c r="Q31" i="1" s="1"/>
  <c r="N31" i="1"/>
  <c r="L62" i="1"/>
  <c r="M62" i="1"/>
  <c r="M65" i="1"/>
  <c r="L65" i="1"/>
  <c r="N37" i="1"/>
  <c r="P37" i="1"/>
  <c r="Q37" i="1" s="1"/>
  <c r="N51" i="1"/>
  <c r="P51" i="1"/>
  <c r="Q51" i="1" s="1"/>
  <c r="N42" i="1"/>
  <c r="P42" i="1"/>
  <c r="Q42" i="1" s="1"/>
  <c r="M48" i="1"/>
  <c r="L48" i="1"/>
  <c r="M29" i="1"/>
  <c r="L29" i="1"/>
  <c r="P63" i="1"/>
  <c r="Q63" i="1" s="1"/>
  <c r="N63" i="1"/>
  <c r="N64" i="1"/>
  <c r="P64" i="1"/>
  <c r="Q64" i="1" s="1"/>
  <c r="L28" i="1"/>
  <c r="M28" i="1"/>
  <c r="P61" i="1"/>
  <c r="Q61" i="1" s="1"/>
  <c r="N61" i="1"/>
  <c r="P41" i="1"/>
  <c r="Q41" i="1" s="1"/>
  <c r="N41" i="1"/>
  <c r="P67" i="1"/>
  <c r="Q67" i="1" s="1"/>
  <c r="N67" i="1"/>
  <c r="N38" i="1"/>
  <c r="P38" i="1"/>
  <c r="Q38" i="1" s="1"/>
  <c r="P55" i="1"/>
  <c r="Q55" i="1" s="1"/>
  <c r="N55" i="1"/>
  <c r="P49" i="1"/>
  <c r="Q49" i="1" s="1"/>
  <c r="N49" i="1"/>
  <c r="M30" i="1"/>
  <c r="L30" i="1"/>
  <c r="P39" i="1"/>
  <c r="Q39" i="1" s="1"/>
  <c r="N39" i="1"/>
  <c r="P71" i="1"/>
  <c r="Q71" i="1" s="1"/>
  <c r="N71" i="1"/>
  <c r="P32" i="1"/>
  <c r="Q32" i="1" s="1"/>
  <c r="N32" i="1"/>
  <c r="L40" i="1"/>
  <c r="M40" i="1"/>
  <c r="P54" i="1"/>
  <c r="Q54" i="1" s="1"/>
  <c r="N54" i="1"/>
  <c r="N68" i="1"/>
  <c r="P68" i="1"/>
  <c r="Q68" i="1" s="1"/>
  <c r="N34" i="1"/>
  <c r="P34" i="1"/>
  <c r="Q34" i="1" s="1"/>
  <c r="P29" i="1" l="1"/>
  <c r="Q29" i="1" s="1"/>
  <c r="N29" i="1"/>
  <c r="P28" i="1"/>
  <c r="Q28" i="1" s="1"/>
  <c r="N28" i="1"/>
  <c r="N30" i="1"/>
  <c r="P30" i="1"/>
  <c r="Q30" i="1" s="1"/>
  <c r="P40" i="1"/>
  <c r="Q40" i="1" s="1"/>
  <c r="N40" i="1"/>
  <c r="P65" i="1"/>
  <c r="Q65" i="1" s="1"/>
  <c r="N65" i="1"/>
  <c r="P62" i="1"/>
  <c r="Q62" i="1" s="1"/>
  <c r="N62" i="1"/>
  <c r="P48" i="1"/>
  <c r="Q48" i="1" s="1"/>
  <c r="N48" i="1"/>
</calcChain>
</file>

<file path=xl/sharedStrings.xml><?xml version="1.0" encoding="utf-8"?>
<sst xmlns="http://schemas.openxmlformats.org/spreadsheetml/2006/main" count="432" uniqueCount="109">
  <si>
    <t>JUDEȚUL SUCEAVA</t>
  </si>
  <si>
    <t xml:space="preserve">Anexa </t>
  </si>
  <si>
    <t>MUNICIPIUL CÂMPULUNG MOLDOVENESC</t>
  </si>
  <si>
    <t>la H.C.L.nr. 8/31.01.2024</t>
  </si>
  <si>
    <t>CONSILIUL LOCAL</t>
  </si>
  <si>
    <t>Nr. 11267/29.03.2024</t>
  </si>
  <si>
    <t xml:space="preserve">Grila cu indemnizațiile și salariile de bază lunare și coeficienții de ierarhizare a funcțiilor de demnitate publică, publice și contractuale din
cadrul aparatului de specialitate al primarului municipiului Câmpulung Moldovenesc și Serviciul de evidență și informare </t>
  </si>
  <si>
    <t xml:space="preserve">A. Funcții de demnitate publică </t>
  </si>
  <si>
    <t>în lei</t>
  </si>
  <si>
    <t>Nr.</t>
  </si>
  <si>
    <t xml:space="preserve">Funcția </t>
  </si>
  <si>
    <t xml:space="preserve">          Indemnizație lunară stabilită conform prevederilor art.13 din Legea-cadru nr. 153/2017</t>
  </si>
  <si>
    <t>coeficient</t>
  </si>
  <si>
    <t>crt</t>
  </si>
  <si>
    <t>Primar municipiu</t>
  </si>
  <si>
    <t>Viceprimar municipiu</t>
  </si>
  <si>
    <t>B. Funcții publice de conducere</t>
  </si>
  <si>
    <t>Grad</t>
  </si>
  <si>
    <t xml:space="preserve">Nivel </t>
  </si>
  <si>
    <t>Salariul de bază</t>
  </si>
  <si>
    <t>studii</t>
  </si>
  <si>
    <t>Secretar municipiu</t>
  </si>
  <si>
    <t>II</t>
  </si>
  <si>
    <t>S</t>
  </si>
  <si>
    <t>Arhitect șef</t>
  </si>
  <si>
    <t>Director executiv</t>
  </si>
  <si>
    <t>Director executiv  adj.</t>
  </si>
  <si>
    <t>Șef serviciu</t>
  </si>
  <si>
    <t>C. Funcții publice de execuție</t>
  </si>
  <si>
    <t>Functia</t>
  </si>
  <si>
    <t>Profesional</t>
  </si>
  <si>
    <t xml:space="preserve">coeficient </t>
  </si>
  <si>
    <t>Auditor</t>
  </si>
  <si>
    <t>Superior</t>
  </si>
  <si>
    <t>Principal</t>
  </si>
  <si>
    <t>Asistent</t>
  </si>
  <si>
    <t>Consilier, Consilier juridic, Inspector</t>
  </si>
  <si>
    <t>Debutant</t>
  </si>
  <si>
    <t>Referent de specialitate</t>
  </si>
  <si>
    <t>SSD</t>
  </si>
  <si>
    <t xml:space="preserve">Referent </t>
  </si>
  <si>
    <t>M</t>
  </si>
  <si>
    <t>D. Funcții publice de execuție specifice</t>
  </si>
  <si>
    <t>Polițist local consilier, inspector</t>
  </si>
  <si>
    <t>Polițist local referent</t>
  </si>
  <si>
    <t>E. Funcții pentru personalul contractual de execuție</t>
  </si>
  <si>
    <t>/Treapta</t>
  </si>
  <si>
    <t xml:space="preserve">Consilier, Inspector de specialitate </t>
  </si>
  <si>
    <t>IA</t>
  </si>
  <si>
    <t>I</t>
  </si>
  <si>
    <t xml:space="preserve">debutant </t>
  </si>
  <si>
    <t>Referent , arhivar</t>
  </si>
  <si>
    <t xml:space="preserve">Casier </t>
  </si>
  <si>
    <t>Administrator</t>
  </si>
  <si>
    <t xml:space="preserve">Șofer </t>
  </si>
  <si>
    <t xml:space="preserve">Muncitor calificat </t>
  </si>
  <si>
    <t>Îngrijitor</t>
  </si>
  <si>
    <t>Muncitor necalificat</t>
  </si>
  <si>
    <t>G</t>
  </si>
  <si>
    <t xml:space="preserve">Vor fi incluse în salariile  de bază lunare și  majorările prevăzute de următoarele acte normative:                                                                                                                                                                                           10% pentru personalul împuternicit să exercite controlul finaciar preventiv, conform art. 15 din Legea cadru nr. 153/2017, numit prin dispoziție a primarului;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</si>
  <si>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15 % pentru personalul primăriei municipiului Câmpulung Moldovenesc încadrat cu handicap grav sau accentuat potrivit prevederilor H. G. nr. 751/2018.</t>
  </si>
  <si>
    <t>Salariații beneficiază lunar de indemnizatie de hrană în cuantum de 346 de lei/ brut, conform art. 18 din Legea nr.153/2017;</t>
  </si>
  <si>
    <t>În anul 2024, se vor acorda salariaților vouchere de vacanță în valoare de 1600 de lei/salariat, conform prevederilor Legea nr. 296/2023.</t>
  </si>
  <si>
    <t xml:space="preserve">             Avizat,</t>
  </si>
  <si>
    <t>Direcția administrație publică</t>
  </si>
  <si>
    <t>Compartiment resurse umane,</t>
  </si>
  <si>
    <t xml:space="preserve">      Director executiv</t>
  </si>
  <si>
    <t>Botea Catalina Mariana</t>
  </si>
  <si>
    <t>Crăciunescu Diana - Mihaela</t>
  </si>
  <si>
    <t>Președinte de ședință</t>
  </si>
  <si>
    <t>Secretar general,</t>
  </si>
  <si>
    <t xml:space="preserve">   Erhan Rodica</t>
  </si>
  <si>
    <t>Anexa nr. 1</t>
  </si>
  <si>
    <t>la H.C.L. nr...../…...07.2017</t>
  </si>
  <si>
    <t>Grila cu salariile de baza și coeficienții de ierarhizare a funcțiilor publice și contractuale din
aparatul de specialitate al primarului municipiului Câmpulung Moldovenesc  și unitățile din subordinea Consiliului Local al  municipiului Câmpulung Moldovenesc</t>
  </si>
  <si>
    <t>I. Aparatul de specialitate al primarului municipiului Câmpulung Moldovenesc</t>
  </si>
  <si>
    <t>A. Funcții publice de conducere</t>
  </si>
  <si>
    <t xml:space="preserve">           Salariu de bază</t>
  </si>
  <si>
    <t>Coeficient</t>
  </si>
  <si>
    <t>Director executiv  adjunct</t>
  </si>
  <si>
    <t>B. Funcții publice de execuție</t>
  </si>
  <si>
    <t>Salariul de bază/gradația de vechime</t>
  </si>
  <si>
    <t>gradația 5</t>
  </si>
  <si>
    <t>C. Funcții publice de execuție specifice</t>
  </si>
  <si>
    <t>Polițist local, inspector</t>
  </si>
  <si>
    <t xml:space="preserve">Polițist local, referent </t>
  </si>
  <si>
    <t>D. Funcții pentru personalul contractual de execuție</t>
  </si>
  <si>
    <t xml:space="preserve">Consilier Inspector de specialitate </t>
  </si>
  <si>
    <t>II. Biblioteca Municipală Câmpulung Moldovenesc</t>
  </si>
  <si>
    <t>A. Funcții pentru personalul contractual de conducere</t>
  </si>
  <si>
    <t>Șef birou</t>
  </si>
  <si>
    <t>B. Funcții pentru personalul contractual de execuție</t>
  </si>
  <si>
    <t>Bibliotecar</t>
  </si>
  <si>
    <t>PL</t>
  </si>
  <si>
    <t>III. Muzeul "Arta Lemnului"  Câmpulung Moldovenesc</t>
  </si>
  <si>
    <t>Director</t>
  </si>
  <si>
    <t>Muzeograf</t>
  </si>
  <si>
    <t>Inspector specialitate</t>
  </si>
  <si>
    <t>Economist</t>
  </si>
  <si>
    <t>Restaurator</t>
  </si>
  <si>
    <t>Supraveghetor</t>
  </si>
  <si>
    <t>IV. Clubul Sportiv Municipal "Rarăul" Câmpulung Moldovenesc</t>
  </si>
  <si>
    <t>Inspector specialitate -                             1/2 normă</t>
  </si>
  <si>
    <t>Antrenor - 1/2 normă</t>
  </si>
  <si>
    <t>PRIMAR,</t>
  </si>
  <si>
    <t xml:space="preserve">    Director executiv,</t>
  </si>
  <si>
    <t>Negură Mihăiță</t>
  </si>
  <si>
    <t xml:space="preserve">     Florescu Iuliana Georgeta </t>
  </si>
  <si>
    <t xml:space="preserve">           Botea Cătălina Mariana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</si>
</sst>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;[Red]0"/>
    <numFmt numFmtId="166" formatCode="#,##0.0000"/>
    <numFmt numFmtId="167" formatCode="0.0000"/>
  </numFmts>
  <fonts count="10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7"/>
      <color rgb="FF000000"/>
      <name val="Calibri"/>
      <family val="2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0CECE"/>
        <bgColor rgb="FFD0CECE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5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16">
    <xf numFmtId="0" fontId="0" fillId="0" borderId="0" xfId="0"/>
    <xf numFmtId="0" fontId="0" fillId="0" borderId="0" xfId="0" applyFill="1"/>
    <xf numFmtId="1" fontId="0" fillId="0" borderId="0" xfId="0" applyNumberFormat="1" applyFill="1"/>
    <xf numFmtId="165" fontId="0" fillId="0" borderId="0" xfId="0" applyNumberFormat="1" applyFill="1"/>
    <xf numFmtId="2" fontId="0" fillId="0" borderId="0" xfId="0" applyNumberFormat="1" applyFill="1"/>
    <xf numFmtId="167" fontId="0" fillId="0" borderId="0" xfId="0" applyNumberFormat="1" applyFill="1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7" fontId="1" fillId="0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7" fontId="1" fillId="0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7" fontId="1" fillId="0" borderId="6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/>
    <xf numFmtId="1" fontId="0" fillId="0" borderId="7" xfId="0" applyNumberFormat="1" applyFill="1" applyBorder="1"/>
    <xf numFmtId="0" fontId="1" fillId="0" borderId="7" xfId="0" applyFont="1" applyFill="1" applyBorder="1" applyAlignment="1">
      <alignment horizontal="center"/>
    </xf>
    <xf numFmtId="165" fontId="1" fillId="0" borderId="7" xfId="0" applyNumberFormat="1" applyFont="1" applyFill="1" applyBorder="1" applyAlignment="1">
      <alignment horizontal="center"/>
    </xf>
    <xf numFmtId="2" fontId="1" fillId="0" borderId="7" xfId="0" applyNumberFormat="1" applyFont="1" applyFill="1" applyBorder="1"/>
    <xf numFmtId="0" fontId="1" fillId="0" borderId="7" xfId="0" applyFont="1" applyFill="1" applyBorder="1"/>
    <xf numFmtId="167" fontId="1" fillId="0" borderId="7" xfId="0" applyNumberFormat="1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167" fontId="1" fillId="0" borderId="4" xfId="0" applyNumberFormat="1" applyFont="1" applyFill="1" applyBorder="1"/>
    <xf numFmtId="2" fontId="1" fillId="0" borderId="11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13" xfId="0" applyFont="1" applyFill="1" applyBorder="1"/>
    <xf numFmtId="0" fontId="0" fillId="0" borderId="1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3" xfId="0" applyFill="1" applyBorder="1"/>
    <xf numFmtId="1" fontId="0" fillId="0" borderId="13" xfId="0" applyNumberFormat="1" applyFill="1" applyBorder="1"/>
    <xf numFmtId="0" fontId="1" fillId="0" borderId="13" xfId="0" applyFont="1" applyFill="1" applyBorder="1" applyAlignment="1">
      <alignment horizontal="center"/>
    </xf>
    <xf numFmtId="165" fontId="1" fillId="0" borderId="13" xfId="0" applyNumberFormat="1" applyFont="1" applyFill="1" applyBorder="1" applyAlignment="1">
      <alignment horizontal="center"/>
    </xf>
    <xf numFmtId="2" fontId="0" fillId="0" borderId="13" xfId="0" applyNumberFormat="1" applyFill="1" applyBorder="1"/>
    <xf numFmtId="167" fontId="0" fillId="0" borderId="13" xfId="0" applyNumberFormat="1" applyFill="1" applyBorder="1"/>
    <xf numFmtId="0" fontId="0" fillId="0" borderId="15" xfId="0" applyFill="1" applyBorder="1"/>
    <xf numFmtId="167" fontId="1" fillId="0" borderId="16" xfId="0" applyNumberFormat="1" applyFont="1" applyFill="1" applyBorder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7" fontId="1" fillId="0" borderId="0" xfId="0" applyNumberFormat="1" applyFont="1" applyFill="1"/>
    <xf numFmtId="2" fontId="1" fillId="0" borderId="0" xfId="0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9" fontId="1" fillId="0" borderId="0" xfId="0" applyNumberFormat="1" applyFont="1" applyFill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3" xfId="0" applyFill="1" applyBorder="1"/>
    <xf numFmtId="1" fontId="0" fillId="2" borderId="3" xfId="0" applyNumberFormat="1" applyFill="1" applyBorder="1"/>
    <xf numFmtId="0" fontId="1" fillId="2" borderId="3" xfId="0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167" fontId="1" fillId="2" borderId="3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7" fontId="1" fillId="2" borderId="0" xfId="0" applyNumberFormat="1" applyFont="1" applyFill="1" applyAlignment="1">
      <alignment horizontal="center"/>
    </xf>
    <xf numFmtId="164" fontId="3" fillId="2" borderId="5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/>
    <xf numFmtId="0" fontId="0" fillId="0" borderId="10" xfId="0" applyFill="1" applyBorder="1" applyAlignment="1">
      <alignment horizontal="center"/>
    </xf>
    <xf numFmtId="0" fontId="0" fillId="0" borderId="19" xfId="0" applyFill="1" applyBorder="1" applyAlignment="1"/>
    <xf numFmtId="0" fontId="0" fillId="0" borderId="7" xfId="0" applyFill="1" applyBorder="1" applyAlignment="1"/>
    <xf numFmtId="1" fontId="0" fillId="0" borderId="7" xfId="0" applyNumberFormat="1" applyFill="1" applyBorder="1" applyAlignment="1"/>
    <xf numFmtId="165" fontId="0" fillId="0" borderId="7" xfId="0" applyNumberFormat="1" applyFill="1" applyBorder="1" applyAlignment="1">
      <alignment horizontal="center"/>
    </xf>
    <xf numFmtId="164" fontId="0" fillId="0" borderId="7" xfId="0" applyNumberFormat="1" applyFill="1" applyBorder="1" applyAlignment="1"/>
    <xf numFmtId="167" fontId="0" fillId="0" borderId="7" xfId="0" applyNumberFormat="1" applyFill="1" applyBorder="1" applyAlignment="1"/>
    <xf numFmtId="0" fontId="0" fillId="0" borderId="9" xfId="0" applyFill="1" applyBorder="1" applyAlignment="1"/>
    <xf numFmtId="167" fontId="1" fillId="0" borderId="2" xfId="0" applyNumberFormat="1" applyFont="1" applyFill="1" applyBorder="1"/>
    <xf numFmtId="2" fontId="0" fillId="0" borderId="20" xfId="0" applyNumberFormat="1" applyFill="1" applyBorder="1" applyAlignment="1">
      <alignment horizontal="center"/>
    </xf>
    <xf numFmtId="167" fontId="0" fillId="0" borderId="21" xfId="0" applyNumberFormat="1" applyFill="1" applyBorder="1"/>
    <xf numFmtId="0" fontId="0" fillId="0" borderId="8" xfId="0" applyFill="1" applyBorder="1" applyAlignment="1"/>
    <xf numFmtId="0" fontId="0" fillId="0" borderId="0" xfId="0" applyFill="1" applyAlignment="1"/>
    <xf numFmtId="1" fontId="0" fillId="0" borderId="0" xfId="0" applyNumberFormat="1" applyFill="1" applyAlignment="1"/>
    <xf numFmtId="165" fontId="0" fillId="0" borderId="0" xfId="0" applyNumberFormat="1" applyFill="1" applyAlignment="1">
      <alignment horizontal="center"/>
    </xf>
    <xf numFmtId="164" fontId="0" fillId="0" borderId="0" xfId="0" applyNumberFormat="1" applyFill="1" applyAlignment="1"/>
    <xf numFmtId="167" fontId="0" fillId="0" borderId="0" xfId="0" applyNumberFormat="1" applyFill="1" applyAlignment="1"/>
    <xf numFmtId="2" fontId="0" fillId="0" borderId="0" xfId="0" applyNumberFormat="1" applyFill="1" applyAlignment="1">
      <alignment horizontal="center"/>
    </xf>
    <xf numFmtId="0" fontId="0" fillId="2" borderId="5" xfId="0" applyFill="1" applyBorder="1"/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167" fontId="4" fillId="3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67" fontId="4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9" fontId="1" fillId="2" borderId="23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1" fontId="0" fillId="0" borderId="26" xfId="0" applyNumberFormat="1" applyFill="1" applyBorder="1" applyAlignment="1">
      <alignment horizontal="left"/>
    </xf>
    <xf numFmtId="166" fontId="0" fillId="0" borderId="26" xfId="0" applyNumberFormat="1" applyFill="1" applyBorder="1" applyAlignment="1">
      <alignment horizontal="left"/>
    </xf>
    <xf numFmtId="167" fontId="0" fillId="0" borderId="26" xfId="0" applyNumberFormat="1" applyFill="1" applyBorder="1" applyAlignment="1">
      <alignment horizontal="left"/>
    </xf>
    <xf numFmtId="165" fontId="0" fillId="0" borderId="26" xfId="0" applyNumberFormat="1" applyFill="1" applyBorder="1" applyAlignment="1">
      <alignment horizontal="left"/>
    </xf>
    <xf numFmtId="167" fontId="0" fillId="0" borderId="27" xfId="0" applyNumberFormat="1" applyFill="1" applyBorder="1" applyAlignment="1">
      <alignment horizontal="left"/>
    </xf>
    <xf numFmtId="2" fontId="0" fillId="0" borderId="28" xfId="0" applyNumberFormat="1" applyFill="1" applyBorder="1" applyAlignment="1">
      <alignment horizontal="left"/>
    </xf>
    <xf numFmtId="0" fontId="1" fillId="0" borderId="29" xfId="0" applyFon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1" fontId="0" fillId="0" borderId="31" xfId="0" applyNumberFormat="1" applyFill="1" applyBorder="1" applyAlignment="1">
      <alignment horizontal="left"/>
    </xf>
    <xf numFmtId="166" fontId="0" fillId="0" borderId="31" xfId="0" applyNumberFormat="1" applyFill="1" applyBorder="1" applyAlignment="1">
      <alignment horizontal="left"/>
    </xf>
    <xf numFmtId="167" fontId="0" fillId="0" borderId="31" xfId="0" applyNumberFormat="1" applyFill="1" applyBorder="1" applyAlignment="1">
      <alignment horizontal="left"/>
    </xf>
    <xf numFmtId="165" fontId="0" fillId="0" borderId="31" xfId="0" applyNumberFormat="1" applyFill="1" applyBorder="1" applyAlignment="1">
      <alignment horizontal="left"/>
    </xf>
    <xf numFmtId="167" fontId="0" fillId="0" borderId="32" xfId="0" applyNumberFormat="1" applyFill="1" applyBorder="1" applyAlignment="1">
      <alignment horizontal="left"/>
    </xf>
    <xf numFmtId="2" fontId="0" fillId="0" borderId="33" xfId="0" applyNumberFormat="1" applyFill="1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1" fontId="0" fillId="0" borderId="35" xfId="0" applyNumberFormat="1" applyFill="1" applyBorder="1" applyAlignment="1">
      <alignment horizontal="left"/>
    </xf>
    <xf numFmtId="166" fontId="0" fillId="0" borderId="35" xfId="0" applyNumberFormat="1" applyFill="1" applyBorder="1" applyAlignment="1">
      <alignment horizontal="left"/>
    </xf>
    <xf numFmtId="167" fontId="0" fillId="0" borderId="35" xfId="0" applyNumberFormat="1" applyFill="1" applyBorder="1" applyAlignment="1">
      <alignment horizontal="left"/>
    </xf>
    <xf numFmtId="165" fontId="0" fillId="0" borderId="35" xfId="0" applyNumberFormat="1" applyFill="1" applyBorder="1" applyAlignment="1">
      <alignment horizontal="left"/>
    </xf>
    <xf numFmtId="167" fontId="0" fillId="0" borderId="36" xfId="0" applyNumberFormat="1" applyFill="1" applyBorder="1" applyAlignment="1">
      <alignment horizontal="left"/>
    </xf>
    <xf numFmtId="2" fontId="0" fillId="0" borderId="16" xfId="0" applyNumberFormat="1" applyFill="1" applyBorder="1" applyAlignment="1">
      <alignment horizontal="left"/>
    </xf>
    <xf numFmtId="0" fontId="0" fillId="0" borderId="31" xfId="0" applyFill="1" applyBorder="1" applyAlignment="1">
      <alignment horizontal="center"/>
    </xf>
    <xf numFmtId="2" fontId="0" fillId="4" borderId="28" xfId="0" applyNumberFormat="1" applyFill="1" applyBorder="1" applyAlignment="1">
      <alignment horizontal="left"/>
    </xf>
    <xf numFmtId="0" fontId="0" fillId="4" borderId="0" xfId="0" applyFill="1"/>
    <xf numFmtId="0" fontId="1" fillId="0" borderId="39" xfId="0" applyFont="1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1" fontId="0" fillId="0" borderId="41" xfId="0" applyNumberFormat="1" applyFill="1" applyBorder="1" applyAlignment="1">
      <alignment horizontal="left"/>
    </xf>
    <xf numFmtId="166" fontId="0" fillId="0" borderId="41" xfId="0" applyNumberFormat="1" applyFill="1" applyBorder="1" applyAlignment="1">
      <alignment horizontal="left"/>
    </xf>
    <xf numFmtId="167" fontId="0" fillId="0" borderId="41" xfId="0" applyNumberFormat="1" applyFill="1" applyBorder="1" applyAlignment="1">
      <alignment horizontal="left"/>
    </xf>
    <xf numFmtId="165" fontId="0" fillId="0" borderId="41" xfId="0" applyNumberFormat="1" applyFill="1" applyBorder="1" applyAlignment="1">
      <alignment horizontal="left"/>
    </xf>
    <xf numFmtId="167" fontId="0" fillId="0" borderId="42" xfId="0" applyNumberFormat="1" applyFill="1" applyBorder="1" applyAlignment="1">
      <alignment horizontal="left"/>
    </xf>
    <xf numFmtId="0" fontId="1" fillId="0" borderId="43" xfId="0" applyFont="1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1" fontId="0" fillId="0" borderId="45" xfId="0" applyNumberFormat="1" applyFill="1" applyBorder="1" applyAlignment="1">
      <alignment horizontal="left"/>
    </xf>
    <xf numFmtId="166" fontId="0" fillId="0" borderId="45" xfId="0" applyNumberFormat="1" applyFill="1" applyBorder="1" applyAlignment="1">
      <alignment horizontal="left"/>
    </xf>
    <xf numFmtId="167" fontId="0" fillId="0" borderId="45" xfId="0" applyNumberFormat="1" applyFill="1" applyBorder="1" applyAlignment="1">
      <alignment horizontal="left"/>
    </xf>
    <xf numFmtId="165" fontId="0" fillId="0" borderId="45" xfId="0" applyNumberFormat="1" applyFill="1" applyBorder="1" applyAlignment="1">
      <alignment horizontal="left"/>
    </xf>
    <xf numFmtId="167" fontId="0" fillId="0" borderId="46" xfId="0" applyNumberFormat="1" applyFill="1" applyBorder="1" applyAlignment="1">
      <alignment horizontal="left"/>
    </xf>
    <xf numFmtId="0" fontId="0" fillId="0" borderId="41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1" fontId="0" fillId="0" borderId="0" xfId="0" applyNumberFormat="1" applyFill="1" applyAlignment="1">
      <alignment horizontal="left"/>
    </xf>
    <xf numFmtId="165" fontId="0" fillId="0" borderId="0" xfId="0" applyNumberFormat="1" applyFill="1" applyAlignment="1">
      <alignment horizontal="left"/>
    </xf>
    <xf numFmtId="167" fontId="0" fillId="0" borderId="0" xfId="0" applyNumberFormat="1" applyFill="1" applyAlignment="1">
      <alignment horizontal="left"/>
    </xf>
    <xf numFmtId="2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0" fillId="2" borderId="18" xfId="0" applyFill="1" applyBorder="1"/>
    <xf numFmtId="0" fontId="0" fillId="2" borderId="18" xfId="0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left"/>
    </xf>
    <xf numFmtId="165" fontId="1" fillId="2" borderId="1" xfId="0" applyNumberFormat="1" applyFont="1" applyFill="1" applyBorder="1" applyAlignment="1">
      <alignment horizontal="left"/>
    </xf>
    <xf numFmtId="9" fontId="1" fillId="2" borderId="22" xfId="0" applyNumberFormat="1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2" fontId="0" fillId="0" borderId="39" xfId="0" applyNumberFormat="1" applyFill="1" applyBorder="1" applyAlignment="1">
      <alignment horizontal="left"/>
    </xf>
    <xf numFmtId="2" fontId="0" fillId="0" borderId="29" xfId="0" applyNumberFormat="1" applyFill="1" applyBorder="1" applyAlignment="1">
      <alignment horizontal="left"/>
    </xf>
    <xf numFmtId="0" fontId="0" fillId="0" borderId="26" xfId="0" applyFill="1" applyBorder="1" applyAlignment="1">
      <alignment horizontal="center"/>
    </xf>
    <xf numFmtId="1" fontId="0" fillId="0" borderId="0" xfId="0" applyNumberFormat="1" applyFill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1" fontId="1" fillId="2" borderId="35" xfId="0" applyNumberFormat="1" applyFont="1" applyFill="1" applyBorder="1" applyAlignment="1">
      <alignment horizontal="left"/>
    </xf>
    <xf numFmtId="9" fontId="1" fillId="2" borderId="23" xfId="0" applyNumberFormat="1" applyFont="1" applyFill="1" applyBorder="1" applyAlignment="1">
      <alignment horizontal="left"/>
    </xf>
    <xf numFmtId="0" fontId="0" fillId="0" borderId="31" xfId="0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1" fillId="0" borderId="2" xfId="0" applyFont="1" applyFill="1" applyBorder="1"/>
    <xf numFmtId="0" fontId="1" fillId="0" borderId="9" xfId="0" applyFont="1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1" fontId="0" fillId="0" borderId="47" xfId="0" applyNumberFormat="1" applyFill="1" applyBorder="1" applyAlignment="1">
      <alignment horizontal="left"/>
    </xf>
    <xf numFmtId="167" fontId="0" fillId="0" borderId="47" xfId="0" applyNumberFormat="1" applyFill="1" applyBorder="1" applyAlignment="1">
      <alignment horizontal="left"/>
    </xf>
    <xf numFmtId="165" fontId="0" fillId="0" borderId="47" xfId="0" applyNumberFormat="1" applyFill="1" applyBorder="1" applyAlignment="1">
      <alignment horizontal="left"/>
    </xf>
    <xf numFmtId="167" fontId="0" fillId="0" borderId="9" xfId="0" applyNumberFormat="1" applyFill="1" applyBorder="1" applyAlignment="1">
      <alignment horizontal="left"/>
    </xf>
    <xf numFmtId="167" fontId="0" fillId="0" borderId="38" xfId="0" applyNumberFormat="1" applyFill="1" applyBorder="1" applyAlignment="1">
      <alignment horizontal="left"/>
    </xf>
    <xf numFmtId="0" fontId="1" fillId="0" borderId="12" xfId="0" applyFont="1" applyFill="1" applyBorder="1"/>
    <xf numFmtId="0" fontId="1" fillId="0" borderId="48" xfId="0" applyFont="1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1" fontId="0" fillId="0" borderId="49" xfId="0" applyNumberFormat="1" applyFill="1" applyBorder="1" applyAlignment="1">
      <alignment horizontal="left"/>
    </xf>
    <xf numFmtId="167" fontId="0" fillId="0" borderId="49" xfId="0" applyNumberFormat="1" applyFill="1" applyBorder="1" applyAlignment="1">
      <alignment horizontal="left"/>
    </xf>
    <xf numFmtId="165" fontId="0" fillId="0" borderId="49" xfId="0" applyNumberFormat="1" applyFill="1" applyBorder="1" applyAlignment="1">
      <alignment horizontal="left"/>
    </xf>
    <xf numFmtId="167" fontId="0" fillId="0" borderId="48" xfId="0" applyNumberFormat="1" applyFill="1" applyBorder="1" applyAlignment="1">
      <alignment horizontal="left"/>
    </xf>
    <xf numFmtId="167" fontId="0" fillId="0" borderId="50" xfId="0" applyNumberFormat="1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1" fontId="6" fillId="0" borderId="0" xfId="0" applyNumberFormat="1" applyFont="1" applyFill="1"/>
    <xf numFmtId="2" fontId="7" fillId="0" borderId="0" xfId="0" applyNumberFormat="1" applyFont="1" applyFill="1"/>
    <xf numFmtId="0" fontId="7" fillId="0" borderId="0" xfId="0" applyFont="1" applyFill="1"/>
    <xf numFmtId="167" fontId="7" fillId="0" borderId="0" xfId="0" applyNumberFormat="1" applyFont="1" applyFill="1"/>
    <xf numFmtId="0" fontId="5" fillId="0" borderId="0" xfId="0" applyFont="1"/>
    <xf numFmtId="0" fontId="6" fillId="0" borderId="0" xfId="0" applyFont="1"/>
    <xf numFmtId="1" fontId="6" fillId="0" borderId="0" xfId="0" applyNumberFormat="1" applyFont="1"/>
    <xf numFmtId="165" fontId="0" fillId="0" borderId="0" xfId="0" applyNumberFormat="1"/>
    <xf numFmtId="2" fontId="7" fillId="0" borderId="0" xfId="0" applyNumberFormat="1" applyFont="1"/>
    <xf numFmtId="0" fontId="7" fillId="0" borderId="0" xfId="0" applyFont="1"/>
    <xf numFmtId="167" fontId="7" fillId="0" borderId="0" xfId="0" applyNumberFormat="1" applyFont="1"/>
    <xf numFmtId="0" fontId="8" fillId="5" borderId="0" xfId="0" applyFont="1" applyFill="1"/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1" fontId="8" fillId="5" borderId="0" xfId="0" applyNumberFormat="1" applyFont="1" applyFill="1"/>
    <xf numFmtId="0" fontId="9" fillId="5" borderId="0" xfId="0" applyFont="1" applyFill="1"/>
    <xf numFmtId="165" fontId="0" fillId="5" borderId="0" xfId="0" applyNumberFormat="1" applyFill="1"/>
    <xf numFmtId="1" fontId="0" fillId="5" borderId="0" xfId="0" applyNumberFormat="1" applyFill="1"/>
    <xf numFmtId="1" fontId="0" fillId="0" borderId="0" xfId="0" applyNumberFormat="1"/>
    <xf numFmtId="165" fontId="6" fillId="0" borderId="0" xfId="0" applyNumberFormat="1" applyFont="1"/>
    <xf numFmtId="2" fontId="0" fillId="0" borderId="0" xfId="0" applyNumberFormat="1"/>
    <xf numFmtId="167" fontId="0" fillId="0" borderId="0" xfId="0" applyNumberFormat="1"/>
    <xf numFmtId="0" fontId="0" fillId="5" borderId="0" xfId="0" applyFill="1"/>
    <xf numFmtId="1" fontId="9" fillId="5" borderId="0" xfId="0" applyNumberFormat="1" applyFont="1" applyFill="1"/>
    <xf numFmtId="165" fontId="9" fillId="5" borderId="0" xfId="0" applyNumberFormat="1" applyFont="1" applyFill="1"/>
    <xf numFmtId="2" fontId="8" fillId="5" borderId="0" xfId="0" applyNumberFormat="1" applyFont="1" applyFill="1"/>
    <xf numFmtId="0" fontId="5" fillId="5" borderId="0" xfId="0" applyFont="1" applyFill="1"/>
    <xf numFmtId="164" fontId="6" fillId="5" borderId="0" xfId="0" applyNumberFormat="1" applyFont="1" applyFill="1"/>
    <xf numFmtId="167" fontId="0" fillId="5" borderId="0" xfId="0" applyNumberFormat="1" applyFill="1"/>
    <xf numFmtId="2" fontId="8" fillId="0" borderId="0" xfId="0" applyNumberFormat="1" applyFont="1"/>
    <xf numFmtId="167" fontId="6" fillId="0" borderId="0" xfId="0" applyNumberFormat="1" applyFont="1"/>
    <xf numFmtId="165" fontId="6" fillId="0" borderId="0" xfId="0" applyNumberFormat="1" applyFont="1" applyFill="1"/>
    <xf numFmtId="2" fontId="6" fillId="0" borderId="0" xfId="0" applyNumberFormat="1" applyFont="1" applyFill="1"/>
    <xf numFmtId="167" fontId="6" fillId="0" borderId="0" xfId="0" applyNumberFormat="1" applyFont="1" applyFill="1"/>
    <xf numFmtId="1" fontId="5" fillId="0" borderId="0" xfId="0" applyNumberFormat="1" applyFont="1" applyFill="1"/>
    <xf numFmtId="165" fontId="5" fillId="0" borderId="0" xfId="0" applyNumberFormat="1" applyFont="1" applyFill="1"/>
    <xf numFmtId="167" fontId="5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2" borderId="1" xfId="0" applyFill="1" applyBorder="1"/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37" xfId="0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37" xfId="0" applyFont="1" applyFill="1" applyBorder="1" applyAlignment="1">
      <alignment horizontal="left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0" fontId="0" fillId="0" borderId="31" xfId="0" applyFill="1" applyBorder="1"/>
    <xf numFmtId="0" fontId="0" fillId="0" borderId="31" xfId="0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7" fontId="1" fillId="0" borderId="5" xfId="0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1" xfId="0" applyBorder="1"/>
    <xf numFmtId="0" fontId="0" fillId="0" borderId="34" xfId="0" applyBorder="1" applyAlignment="1"/>
    <xf numFmtId="0" fontId="0" fillId="0" borderId="51" xfId="0" applyBorder="1" applyAlignment="1"/>
    <xf numFmtId="0" fontId="1" fillId="0" borderId="51" xfId="0" applyFont="1" applyBorder="1" applyAlignment="1">
      <alignment horizontal="center"/>
    </xf>
    <xf numFmtId="0" fontId="1" fillId="0" borderId="51" xfId="0" applyFont="1" applyBorder="1" applyAlignment="1"/>
    <xf numFmtId="167" fontId="1" fillId="0" borderId="31" xfId="0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0" xfId="0" applyBorder="1" applyAlignment="1"/>
    <xf numFmtId="0" fontId="0" fillId="0" borderId="52" xfId="0" applyBorder="1" applyAlignment="1"/>
    <xf numFmtId="0" fontId="0" fillId="0" borderId="52" xfId="0" applyBorder="1" applyAlignment="1">
      <alignment horizontal="center"/>
    </xf>
    <xf numFmtId="0" fontId="0" fillId="0" borderId="52" xfId="0" applyBorder="1"/>
    <xf numFmtId="167" fontId="0" fillId="0" borderId="31" xfId="0" applyNumberFormat="1" applyBorder="1" applyAlignment="1">
      <alignment horizontal="center"/>
    </xf>
    <xf numFmtId="0" fontId="0" fillId="0" borderId="18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167" fontId="0" fillId="0" borderId="5" xfId="0" applyNumberFormat="1" applyBorder="1"/>
    <xf numFmtId="0" fontId="0" fillId="0" borderId="31" xfId="0" applyFill="1" applyBorder="1" applyAlignment="1">
      <alignment horizontal="left" vertical="center" wrapText="1"/>
    </xf>
    <xf numFmtId="1" fontId="0" fillId="5" borderId="11" xfId="0" applyNumberFormat="1" applyFill="1" applyBorder="1" applyAlignment="1"/>
    <xf numFmtId="1" fontId="0" fillId="5" borderId="35" xfId="0" applyNumberFormat="1" applyFill="1" applyBorder="1" applyAlignment="1"/>
    <xf numFmtId="1" fontId="0" fillId="0" borderId="35" xfId="0" applyNumberFormat="1" applyBorder="1" applyAlignment="1"/>
    <xf numFmtId="167" fontId="0" fillId="0" borderId="35" xfId="0" applyNumberFormat="1" applyBorder="1" applyAlignment="1">
      <alignment horizontal="center"/>
    </xf>
    <xf numFmtId="1" fontId="0" fillId="5" borderId="29" xfId="0" applyNumberFormat="1" applyFill="1" applyBorder="1" applyAlignment="1"/>
    <xf numFmtId="1" fontId="0" fillId="5" borderId="31" xfId="0" applyNumberFormat="1" applyFill="1" applyBorder="1" applyAlignment="1"/>
    <xf numFmtId="1" fontId="0" fillId="0" borderId="31" xfId="0" applyNumberFormat="1" applyBorder="1" applyAlignment="1"/>
    <xf numFmtId="1" fontId="0" fillId="0" borderId="30" xfId="0" applyNumberFormat="1" applyBorder="1" applyAlignment="1"/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 applyAlignment="1"/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3" xfId="0" applyBorder="1"/>
    <xf numFmtId="0" fontId="0" fillId="0" borderId="34" xfId="0" applyFill="1" applyBorder="1" applyAlignment="1">
      <alignment horizontal="center" vertical="center" wrapText="1"/>
    </xf>
    <xf numFmtId="0" fontId="0" fillId="0" borderId="35" xfId="0" applyBorder="1"/>
    <xf numFmtId="0" fontId="1" fillId="0" borderId="52" xfId="0" applyFont="1" applyBorder="1" applyAlignment="1">
      <alignment horizontal="center"/>
    </xf>
    <xf numFmtId="0" fontId="1" fillId="0" borderId="52" xfId="0" applyFont="1" applyBorder="1" applyAlignment="1"/>
    <xf numFmtId="0" fontId="1" fillId="0" borderId="29" xfId="0" applyFont="1" applyBorder="1" applyAlignment="1"/>
    <xf numFmtId="0" fontId="0" fillId="0" borderId="34" xfId="0" applyBorder="1"/>
    <xf numFmtId="0" fontId="0" fillId="0" borderId="30" xfId="0" applyBorder="1"/>
    <xf numFmtId="1" fontId="0" fillId="0" borderId="31" xfId="0" applyNumberFormat="1" applyBorder="1"/>
    <xf numFmtId="0" fontId="0" fillId="0" borderId="31" xfId="0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0" fillId="0" borderId="0" xfId="0"/>
    <xf numFmtId="0" fontId="0" fillId="0" borderId="0" xfId="0" applyAlignment="1">
      <alignment horizont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3"/>
  <sheetViews>
    <sheetView tabSelected="1" workbookViewId="0"/>
  </sheetViews>
  <sheetFormatPr defaultRowHeight="14.45" x14ac:dyDescent="0.25"/>
  <cols>
    <col min="1" max="1" width="6.140625" style="1" customWidth="1"/>
    <col min="2" max="2" width="19.7109375" style="1" customWidth="1"/>
    <col min="3" max="3" width="11" style="1" customWidth="1"/>
    <col min="4" max="4" width="6.85546875" style="1" customWidth="1"/>
    <col min="5" max="5" width="9.28515625" style="1" bestFit="1" customWidth="1"/>
    <col min="6" max="6" width="6.7109375" style="1" customWidth="1"/>
    <col min="7" max="7" width="6.7109375" style="2" customWidth="1"/>
    <col min="8" max="8" width="6.5703125" style="1" customWidth="1"/>
    <col min="9" max="9" width="7.28515625" style="3" customWidth="1"/>
    <col min="10" max="10" width="6.5703125" style="1" customWidth="1"/>
    <col min="11" max="11" width="7.85546875" style="1" customWidth="1"/>
    <col min="12" max="12" width="9.5703125" style="4" bestFit="1" customWidth="1"/>
    <col min="13" max="13" width="7.42578125" style="1" customWidth="1"/>
    <col min="14" max="14" width="7.28515625" style="5" customWidth="1"/>
    <col min="15" max="15" width="0.28515625" style="1" hidden="1" customWidth="1"/>
    <col min="16" max="16" width="6.5703125" style="1" customWidth="1"/>
    <col min="17" max="17" width="8.7109375" style="5" customWidth="1"/>
    <col min="18" max="18" width="0.140625" style="5" customWidth="1"/>
    <col min="19" max="19" width="9.140625" style="1" customWidth="1"/>
    <col min="20" max="16384" width="9.140625" style="1"/>
  </cols>
  <sheetData>
    <row r="1" spans="1:73" ht="15" x14ac:dyDescent="0.25"/>
    <row r="2" spans="1:73" customFormat="1" ht="15" x14ac:dyDescent="0.25">
      <c r="A2" s="6" t="s">
        <v>0</v>
      </c>
      <c r="B2" s="6"/>
      <c r="C2" s="1"/>
      <c r="D2" s="1"/>
      <c r="E2" s="1"/>
      <c r="F2" s="1"/>
      <c r="G2" s="2"/>
      <c r="H2" s="1"/>
      <c r="I2" s="3"/>
      <c r="J2" s="1"/>
      <c r="K2" s="1"/>
      <c r="L2" s="4"/>
      <c r="N2" s="7" t="s">
        <v>1</v>
      </c>
      <c r="O2" s="8"/>
      <c r="P2" s="8"/>
      <c r="Q2" s="9"/>
      <c r="R2" s="5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</row>
    <row r="3" spans="1:73" customFormat="1" ht="15" x14ac:dyDescent="0.25">
      <c r="A3" s="6" t="s">
        <v>2</v>
      </c>
      <c r="B3" s="6"/>
      <c r="C3" s="1"/>
      <c r="D3" s="1"/>
      <c r="E3" s="1"/>
      <c r="F3" s="1"/>
      <c r="G3" s="2"/>
      <c r="H3" s="1"/>
      <c r="I3" s="3"/>
      <c r="J3" s="1"/>
      <c r="K3" s="1"/>
      <c r="L3" s="4"/>
      <c r="M3" s="7" t="s">
        <v>3</v>
      </c>
      <c r="N3" s="8"/>
      <c r="O3" s="8"/>
      <c r="P3" s="8"/>
      <c r="Q3" s="9"/>
      <c r="R3" s="5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1:73" customFormat="1" ht="15" x14ac:dyDescent="0.25">
      <c r="A4" s="238" t="s">
        <v>4</v>
      </c>
      <c r="B4" s="238"/>
      <c r="C4" s="238"/>
      <c r="D4" s="10"/>
      <c r="E4" s="1"/>
      <c r="F4" s="1"/>
      <c r="G4" s="2"/>
      <c r="H4" s="1"/>
      <c r="I4" s="3"/>
      <c r="J4" s="1"/>
      <c r="K4" s="1"/>
      <c r="L4" s="4"/>
      <c r="M4" s="1"/>
      <c r="N4" s="5"/>
      <c r="O4" s="1"/>
      <c r="P4" s="1"/>
      <c r="Q4" s="5"/>
      <c r="R4" s="5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1:73" customFormat="1" ht="15" x14ac:dyDescent="0.25">
      <c r="A5" s="10" t="s">
        <v>5</v>
      </c>
      <c r="B5" s="10"/>
      <c r="C5" s="10"/>
      <c r="D5" s="10"/>
      <c r="E5" s="1"/>
      <c r="F5" s="1"/>
      <c r="G5" s="2"/>
      <c r="H5" s="1"/>
      <c r="I5" s="3"/>
      <c r="J5" s="1"/>
      <c r="K5" s="1"/>
      <c r="L5" s="4"/>
      <c r="M5" s="1"/>
      <c r="N5" s="5"/>
      <c r="O5" s="1"/>
      <c r="P5" s="1"/>
      <c r="Q5" s="5"/>
      <c r="R5" s="5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1:73" customFormat="1" ht="15" x14ac:dyDescent="0.25">
      <c r="A6" s="1"/>
      <c r="B6" s="239" t="s">
        <v>6</v>
      </c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3" customFormat="1" ht="25.5" customHeight="1" x14ac:dyDescent="0.25">
      <c r="A7" s="1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3" customFormat="1" ht="15" x14ac:dyDescent="0.25">
      <c r="A8" s="1"/>
      <c r="B8" s="11"/>
      <c r="C8" s="11"/>
      <c r="D8" s="11"/>
      <c r="E8" s="11"/>
      <c r="F8" s="11"/>
      <c r="G8" s="12"/>
      <c r="H8" s="11"/>
      <c r="I8" s="13"/>
      <c r="J8" s="11"/>
      <c r="K8" s="11"/>
      <c r="L8" s="14"/>
      <c r="M8" s="11"/>
      <c r="N8" s="15"/>
      <c r="O8" s="11"/>
      <c r="P8" s="11"/>
      <c r="Q8" s="15"/>
      <c r="R8" s="1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1:73" customFormat="1" ht="15.75" customHeight="1" thickBot="1" x14ac:dyDescent="0.3">
      <c r="A9" s="6" t="s">
        <v>7</v>
      </c>
      <c r="B9" s="6"/>
      <c r="C9" s="1"/>
      <c r="D9" s="1"/>
      <c r="E9" s="1"/>
      <c r="F9" s="1"/>
      <c r="G9" s="2"/>
      <c r="H9" s="1"/>
      <c r="I9" s="3"/>
      <c r="J9" s="1"/>
      <c r="K9" s="1"/>
      <c r="L9" s="4"/>
      <c r="M9" s="1"/>
      <c r="N9" s="5"/>
      <c r="O9" s="1"/>
      <c r="P9" s="1"/>
      <c r="Q9" s="9" t="s">
        <v>8</v>
      </c>
      <c r="R9" s="5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73" customFormat="1" ht="15.75" customHeight="1" thickBot="1" x14ac:dyDescent="0.3">
      <c r="A10" s="16" t="s">
        <v>9</v>
      </c>
      <c r="B10" s="16" t="s">
        <v>10</v>
      </c>
      <c r="C10" s="240" t="s">
        <v>11</v>
      </c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17"/>
      <c r="P10" s="17"/>
      <c r="Q10" s="18" t="s">
        <v>12</v>
      </c>
      <c r="R10" s="19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</row>
    <row r="11" spans="1:73" customFormat="1" ht="15.75" customHeight="1" thickBot="1" x14ac:dyDescent="0.3">
      <c r="A11" s="20" t="s">
        <v>13</v>
      </c>
      <c r="B11" s="20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1"/>
      <c r="P11" s="21"/>
      <c r="Q11" s="22"/>
      <c r="R11" s="23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3" customFormat="1" ht="15.75" customHeight="1" thickBot="1" x14ac:dyDescent="0.3">
      <c r="A12" s="24">
        <v>1</v>
      </c>
      <c r="B12" s="25" t="s">
        <v>14</v>
      </c>
      <c r="C12" s="26"/>
      <c r="D12" s="27"/>
      <c r="E12" s="28"/>
      <c r="F12" s="28"/>
      <c r="G12" s="29"/>
      <c r="H12" s="30"/>
      <c r="I12" s="31"/>
      <c r="J12" s="28">
        <v>15697.5</v>
      </c>
      <c r="K12" s="28"/>
      <c r="L12" s="32"/>
      <c r="M12" s="33"/>
      <c r="N12" s="34"/>
      <c r="O12" s="35"/>
      <c r="P12" s="36"/>
      <c r="Q12" s="37">
        <v>6.5</v>
      </c>
      <c r="R12" s="38">
        <v>7.1157894736842104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3" customFormat="1" ht="15.75" customHeight="1" thickBot="1" x14ac:dyDescent="0.3">
      <c r="A13" s="39">
        <v>2</v>
      </c>
      <c r="B13" s="40" t="s">
        <v>15</v>
      </c>
      <c r="C13" s="41"/>
      <c r="D13" s="42"/>
      <c r="E13" s="43"/>
      <c r="F13" s="43"/>
      <c r="G13" s="44"/>
      <c r="H13" s="45"/>
      <c r="I13" s="46"/>
      <c r="J13" s="43">
        <v>13282.5</v>
      </c>
      <c r="K13" s="43"/>
      <c r="L13" s="47"/>
      <c r="M13" s="43"/>
      <c r="N13" s="48"/>
      <c r="O13" s="43"/>
      <c r="P13" s="49"/>
      <c r="Q13" s="50">
        <v>5.5</v>
      </c>
      <c r="R13" s="38">
        <v>6.0210526315789474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</row>
    <row r="14" spans="1:73" customFormat="1" ht="15.75" customHeight="1" x14ac:dyDescent="0.25">
      <c r="A14" s="51"/>
      <c r="B14" s="6"/>
      <c r="C14" s="51"/>
      <c r="D14" s="51"/>
      <c r="E14" s="1"/>
      <c r="F14" s="1"/>
      <c r="G14" s="2"/>
      <c r="H14" s="52"/>
      <c r="I14" s="53"/>
      <c r="J14" s="51"/>
      <c r="K14" s="1"/>
      <c r="L14" s="4"/>
      <c r="M14" s="1"/>
      <c r="N14" s="5"/>
      <c r="O14" s="1"/>
      <c r="P14" s="1"/>
      <c r="Q14" s="54"/>
      <c r="R14" s="55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3" customFormat="1" ht="15.75" thickBot="1" x14ac:dyDescent="0.3">
      <c r="A15" s="6" t="s">
        <v>16</v>
      </c>
      <c r="B15" s="6"/>
      <c r="C15" s="6"/>
      <c r="D15" s="1"/>
      <c r="E15" s="1"/>
      <c r="F15" s="1"/>
      <c r="G15" s="2"/>
      <c r="H15" s="1"/>
      <c r="I15" s="3"/>
      <c r="J15" s="1"/>
      <c r="K15" s="1"/>
      <c r="L15" s="4"/>
      <c r="M15" s="1"/>
      <c r="N15" s="5"/>
      <c r="O15" s="51"/>
      <c r="P15" s="51"/>
      <c r="Q15" s="56"/>
      <c r="R15" s="57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</row>
    <row r="16" spans="1:73" customFormat="1" ht="15" x14ac:dyDescent="0.25">
      <c r="A16" s="58" t="s">
        <v>9</v>
      </c>
      <c r="B16" s="58" t="s">
        <v>10</v>
      </c>
      <c r="C16" s="16" t="s">
        <v>17</v>
      </c>
      <c r="D16" s="59" t="s">
        <v>18</v>
      </c>
      <c r="E16" s="58"/>
      <c r="F16" s="60"/>
      <c r="G16" s="61"/>
      <c r="H16" s="62"/>
      <c r="I16" s="63" t="s">
        <v>19</v>
      </c>
      <c r="J16" s="62"/>
      <c r="K16" s="62"/>
      <c r="L16" s="64"/>
      <c r="M16" s="62"/>
      <c r="N16" s="65"/>
      <c r="O16" s="59"/>
      <c r="P16" s="59"/>
      <c r="Q16" s="18" t="s">
        <v>12</v>
      </c>
      <c r="R16" s="23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1:73" customFormat="1" ht="15.75" customHeight="1" thickBot="1" x14ac:dyDescent="0.3">
      <c r="A17" s="66" t="s">
        <v>13</v>
      </c>
      <c r="B17" s="66"/>
      <c r="C17" s="20"/>
      <c r="D17" s="67" t="s">
        <v>20</v>
      </c>
      <c r="E17" s="66"/>
      <c r="F17" s="68"/>
      <c r="G17" s="69"/>
      <c r="H17" s="70"/>
      <c r="I17" s="71"/>
      <c r="J17" s="68"/>
      <c r="K17" s="68"/>
      <c r="L17" s="70"/>
      <c r="M17" s="68"/>
      <c r="N17" s="72"/>
      <c r="O17" s="67"/>
      <c r="P17" s="67"/>
      <c r="Q17" s="73"/>
      <c r="R17" s="23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</row>
    <row r="18" spans="1:73" customFormat="1" ht="15.75" thickBot="1" x14ac:dyDescent="0.3">
      <c r="A18" s="26">
        <v>1</v>
      </c>
      <c r="B18" s="74" t="s">
        <v>21</v>
      </c>
      <c r="C18" s="24" t="s">
        <v>22</v>
      </c>
      <c r="D18" s="75" t="s">
        <v>23</v>
      </c>
      <c r="E18" s="76"/>
      <c r="F18" s="77"/>
      <c r="G18" s="78"/>
      <c r="H18" s="27"/>
      <c r="I18" s="79"/>
      <c r="J18" s="28">
        <v>13282.5</v>
      </c>
      <c r="K18" s="77"/>
      <c r="L18" s="80"/>
      <c r="M18" s="77"/>
      <c r="N18" s="81"/>
      <c r="O18" s="82"/>
      <c r="P18" s="77"/>
      <c r="Q18" s="83">
        <v>5.5</v>
      </c>
      <c r="R18" s="84">
        <v>6.0210526315789474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 customFormat="1" ht="15.75" thickBot="1" x14ac:dyDescent="0.3">
      <c r="A19" s="24">
        <v>2</v>
      </c>
      <c r="B19" s="33" t="s">
        <v>24</v>
      </c>
      <c r="C19" s="24" t="s">
        <v>22</v>
      </c>
      <c r="D19" s="75" t="s">
        <v>23</v>
      </c>
      <c r="E19" s="76"/>
      <c r="F19" s="77"/>
      <c r="G19" s="78"/>
      <c r="H19" s="27"/>
      <c r="I19" s="79"/>
      <c r="J19" s="29">
        <v>11970</v>
      </c>
      <c r="K19" s="28"/>
      <c r="L19" s="80"/>
      <c r="M19" s="77"/>
      <c r="N19" s="81"/>
      <c r="O19" s="82"/>
      <c r="P19" s="77"/>
      <c r="Q19" s="85">
        <f>J19/3300</f>
        <v>3.6272727272727274</v>
      </c>
      <c r="R19" s="84">
        <v>4.6208173076923078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 customFormat="1" ht="15.75" thickBot="1" x14ac:dyDescent="0.3">
      <c r="A20" s="24">
        <v>3</v>
      </c>
      <c r="B20" s="33" t="s">
        <v>25</v>
      </c>
      <c r="C20" s="24" t="s">
        <v>22</v>
      </c>
      <c r="D20" s="75" t="s">
        <v>23</v>
      </c>
      <c r="E20" s="76"/>
      <c r="F20" s="77"/>
      <c r="G20" s="78"/>
      <c r="H20" s="27"/>
      <c r="I20" s="79"/>
      <c r="J20" s="29">
        <v>11862.9</v>
      </c>
      <c r="K20" s="28"/>
      <c r="L20" s="80"/>
      <c r="M20" s="77"/>
      <c r="N20" s="81"/>
      <c r="O20" s="77"/>
      <c r="P20" s="77"/>
      <c r="Q20" s="85">
        <f>J20/3300</f>
        <v>3.5948181818181819</v>
      </c>
      <c r="R20" s="84">
        <v>4.4707211538461546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 customFormat="1" ht="15.75" thickBot="1" x14ac:dyDescent="0.3">
      <c r="A21" s="24">
        <v>4</v>
      </c>
      <c r="B21" s="33" t="s">
        <v>26</v>
      </c>
      <c r="C21" s="24" t="s">
        <v>22</v>
      </c>
      <c r="D21" s="75" t="s">
        <v>23</v>
      </c>
      <c r="E21" s="86"/>
      <c r="F21" s="77"/>
      <c r="G21" s="78"/>
      <c r="H21" s="27"/>
      <c r="I21" s="79"/>
      <c r="J21" s="29">
        <v>11828.25</v>
      </c>
      <c r="K21" s="28"/>
      <c r="L21" s="80"/>
      <c r="M21" s="77"/>
      <c r="N21" s="81"/>
      <c r="O21" s="82"/>
      <c r="P21" s="77"/>
      <c r="Q21" s="85">
        <f>J21/3300</f>
        <v>3.584318181818182</v>
      </c>
      <c r="R21" s="84">
        <v>4.4577429149797565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  <row r="22" spans="1:73" customFormat="1" ht="15" customHeight="1" thickBot="1" x14ac:dyDescent="0.3">
      <c r="A22" s="24">
        <v>5</v>
      </c>
      <c r="B22" s="33" t="s">
        <v>27</v>
      </c>
      <c r="C22" s="24" t="s">
        <v>22</v>
      </c>
      <c r="D22" s="75" t="s">
        <v>23</v>
      </c>
      <c r="E22" s="86"/>
      <c r="F22" s="77"/>
      <c r="G22" s="78"/>
      <c r="H22" s="27"/>
      <c r="I22" s="79"/>
      <c r="J22" s="29">
        <v>9783.9</v>
      </c>
      <c r="K22" s="29"/>
      <c r="L22" s="80"/>
      <c r="M22" s="77"/>
      <c r="N22" s="81"/>
      <c r="O22" s="77"/>
      <c r="P22" s="77"/>
      <c r="Q22" s="85">
        <f>J22/3300</f>
        <v>2.9648181818181816</v>
      </c>
      <c r="R22" s="84">
        <v>3.6869483805668022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1:73" customFormat="1" ht="15" customHeight="1" x14ac:dyDescent="0.25">
      <c r="A23" s="51"/>
      <c r="B23" s="6"/>
      <c r="C23" s="51"/>
      <c r="D23" s="51"/>
      <c r="E23" s="87"/>
      <c r="F23" s="87"/>
      <c r="G23" s="88"/>
      <c r="H23" s="51"/>
      <c r="I23" s="89"/>
      <c r="J23" s="2"/>
      <c r="K23" s="1"/>
      <c r="L23" s="90"/>
      <c r="M23" s="87"/>
      <c r="N23" s="91"/>
      <c r="O23" s="87"/>
      <c r="P23" s="87"/>
      <c r="Q23" s="5"/>
      <c r="R23" s="92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 customFormat="1" ht="15.75" thickBot="1" x14ac:dyDescent="0.3">
      <c r="A24" s="6" t="s">
        <v>28</v>
      </c>
      <c r="B24" s="6"/>
      <c r="C24" s="1"/>
      <c r="D24" s="1"/>
      <c r="E24" s="1"/>
      <c r="F24" s="1"/>
      <c r="G24" s="2"/>
      <c r="H24" s="1"/>
      <c r="I24" s="3"/>
      <c r="J24" s="1"/>
      <c r="K24" s="1"/>
      <c r="L24" s="4"/>
      <c r="M24" s="1"/>
      <c r="N24" s="5"/>
      <c r="O24" s="51"/>
      <c r="P24" s="51"/>
      <c r="Q24" s="56"/>
      <c r="R24" s="5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 customFormat="1" ht="15" customHeight="1" thickBot="1" x14ac:dyDescent="0.3">
      <c r="A25" s="16" t="s">
        <v>9</v>
      </c>
      <c r="B25" s="241" t="s">
        <v>29</v>
      </c>
      <c r="C25" s="62" t="s">
        <v>17</v>
      </c>
      <c r="D25" s="16" t="s">
        <v>18</v>
      </c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1:73" customFormat="1" ht="15.75" thickBot="1" x14ac:dyDescent="0.3">
      <c r="A26" s="20" t="s">
        <v>13</v>
      </c>
      <c r="B26" s="241"/>
      <c r="C26" s="68" t="s">
        <v>30</v>
      </c>
      <c r="D26" s="20" t="s">
        <v>20</v>
      </c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27" spans="1:73" customFormat="1" ht="15.75" thickBot="1" x14ac:dyDescent="0.3">
      <c r="A27" s="93"/>
      <c r="B27" s="241"/>
      <c r="C27" s="94"/>
      <c r="D27" s="95"/>
      <c r="E27" s="16">
        <v>0</v>
      </c>
      <c r="F27" s="96" t="s">
        <v>31</v>
      </c>
      <c r="G27" s="97">
        <v>1</v>
      </c>
      <c r="H27" s="98" t="s">
        <v>31</v>
      </c>
      <c r="I27" s="99">
        <v>2</v>
      </c>
      <c r="J27" s="100" t="s">
        <v>12</v>
      </c>
      <c r="K27" s="16">
        <v>3</v>
      </c>
      <c r="L27" s="101" t="s">
        <v>12</v>
      </c>
      <c r="M27" s="16">
        <v>4</v>
      </c>
      <c r="N27" s="98" t="s">
        <v>12</v>
      </c>
      <c r="O27" s="102">
        <v>0.21</v>
      </c>
      <c r="P27" s="16">
        <v>5</v>
      </c>
      <c r="Q27" s="103" t="s">
        <v>12</v>
      </c>
      <c r="R27" s="104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</row>
    <row r="28" spans="1:73" customFormat="1" ht="15.75" thickBot="1" x14ac:dyDescent="0.3">
      <c r="A28" s="243">
        <v>1</v>
      </c>
      <c r="B28" s="244" t="s">
        <v>32</v>
      </c>
      <c r="C28" s="107" t="s">
        <v>33</v>
      </c>
      <c r="D28" s="108" t="s">
        <v>23</v>
      </c>
      <c r="E28" s="109">
        <v>6458.55</v>
      </c>
      <c r="F28" s="110">
        <f t="shared" ref="F28:F42" si="0">E28/3300</f>
        <v>1.9571363636363637</v>
      </c>
      <c r="G28" s="109">
        <f t="shared" ref="G28:G42" si="1">E28*107.5%</f>
        <v>6942.9412499999999</v>
      </c>
      <c r="H28" s="111">
        <f t="shared" ref="H28:H42" si="2">G28/3300</f>
        <v>2.1039215909090907</v>
      </c>
      <c r="I28" s="112">
        <f t="shared" ref="I28:I42" si="3">G28*105%</f>
        <v>7290.0883125</v>
      </c>
      <c r="J28" s="111">
        <f t="shared" ref="J28:J42" si="4">I28/3300</f>
        <v>2.2091176704545457</v>
      </c>
      <c r="K28" s="109">
        <f t="shared" ref="K28:K42" si="5">I28*105%</f>
        <v>7654.5927281250006</v>
      </c>
      <c r="L28" s="111">
        <f t="shared" ref="L28:L42" si="6">K28/3300</f>
        <v>2.3195735539772731</v>
      </c>
      <c r="M28" s="109">
        <f t="shared" ref="M28:M42" si="7">K28*102.5%</f>
        <v>7845.9575463281253</v>
      </c>
      <c r="N28" s="111">
        <f t="shared" ref="N28:N42" si="8">M28/3300</f>
        <v>2.3775628928267047</v>
      </c>
      <c r="O28" s="109">
        <v>932.18999999999994</v>
      </c>
      <c r="P28" s="109">
        <f t="shared" ref="P28:P42" si="9">M28*102.5%</f>
        <v>8042.1064849863278</v>
      </c>
      <c r="Q28" s="113">
        <f t="shared" ref="Q28:Q42" si="10">P28/3300</f>
        <v>2.4370019651473722</v>
      </c>
      <c r="R28" s="114">
        <v>3.0613793103448277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</row>
    <row r="29" spans="1:73" customFormat="1" ht="15.75" thickBot="1" x14ac:dyDescent="0.3">
      <c r="A29" s="243"/>
      <c r="B29" s="244"/>
      <c r="C29" s="115" t="s">
        <v>34</v>
      </c>
      <c r="D29" s="116" t="s">
        <v>23</v>
      </c>
      <c r="E29" s="117">
        <v>5904.15</v>
      </c>
      <c r="F29" s="118">
        <f t="shared" si="0"/>
        <v>1.7891363636363635</v>
      </c>
      <c r="G29" s="117">
        <f t="shared" si="1"/>
        <v>6346.9612499999994</v>
      </c>
      <c r="H29" s="119">
        <f t="shared" si="2"/>
        <v>1.9233215909090908</v>
      </c>
      <c r="I29" s="120">
        <f t="shared" si="3"/>
        <v>6664.3093124999996</v>
      </c>
      <c r="J29" s="119">
        <f t="shared" si="4"/>
        <v>2.0194876704545455</v>
      </c>
      <c r="K29" s="117">
        <f t="shared" si="5"/>
        <v>6997.524778125</v>
      </c>
      <c r="L29" s="119">
        <f t="shared" si="6"/>
        <v>2.1204620539772727</v>
      </c>
      <c r="M29" s="117">
        <f t="shared" si="7"/>
        <v>7172.4628975781243</v>
      </c>
      <c r="N29" s="119">
        <f t="shared" si="8"/>
        <v>2.1734736053267043</v>
      </c>
      <c r="O29" s="117">
        <v>787.29</v>
      </c>
      <c r="P29" s="117">
        <f t="shared" si="9"/>
        <v>7351.7744700175772</v>
      </c>
      <c r="Q29" s="121">
        <f t="shared" si="10"/>
        <v>2.2278104454598719</v>
      </c>
      <c r="R29" s="122">
        <v>2.5855172413793102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</row>
    <row r="30" spans="1:73" customFormat="1" ht="15.75" thickBot="1" x14ac:dyDescent="0.3">
      <c r="A30" s="243"/>
      <c r="B30" s="244"/>
      <c r="C30" s="123" t="s">
        <v>35</v>
      </c>
      <c r="D30" s="124" t="s">
        <v>23</v>
      </c>
      <c r="E30" s="125">
        <v>5445.3</v>
      </c>
      <c r="F30" s="126">
        <f t="shared" si="0"/>
        <v>1.6500909090909091</v>
      </c>
      <c r="G30" s="125">
        <f t="shared" si="1"/>
        <v>5853.6975000000002</v>
      </c>
      <c r="H30" s="127">
        <f t="shared" si="2"/>
        <v>1.7738477272727273</v>
      </c>
      <c r="I30" s="128">
        <f t="shared" si="3"/>
        <v>6146.3823750000001</v>
      </c>
      <c r="J30" s="127">
        <f t="shared" si="4"/>
        <v>1.8625401136363637</v>
      </c>
      <c r="K30" s="125">
        <f t="shared" si="5"/>
        <v>6453.7014937500007</v>
      </c>
      <c r="L30" s="127">
        <f t="shared" si="6"/>
        <v>1.955667119318182</v>
      </c>
      <c r="M30" s="125">
        <f t="shared" si="7"/>
        <v>6615.0440310937502</v>
      </c>
      <c r="N30" s="127">
        <f t="shared" si="8"/>
        <v>2.0045587973011365</v>
      </c>
      <c r="O30" s="125">
        <v>764.4</v>
      </c>
      <c r="P30" s="125">
        <f t="shared" si="9"/>
        <v>6780.420131871093</v>
      </c>
      <c r="Q30" s="129">
        <f t="shared" si="10"/>
        <v>2.0546727672336647</v>
      </c>
      <c r="R30" s="130">
        <v>2.510344827586207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</row>
    <row r="31" spans="1:73" s="133" customFormat="1" ht="15.75" thickBot="1" x14ac:dyDescent="0.3">
      <c r="A31" s="245">
        <v>2</v>
      </c>
      <c r="B31" s="246" t="s">
        <v>36</v>
      </c>
      <c r="C31" s="115" t="s">
        <v>33</v>
      </c>
      <c r="D31" s="131" t="s">
        <v>23</v>
      </c>
      <c r="E31" s="117">
        <v>5870.55</v>
      </c>
      <c r="F31" s="118">
        <f t="shared" si="0"/>
        <v>1.7789545454545455</v>
      </c>
      <c r="G31" s="117">
        <f t="shared" si="1"/>
        <v>6310.8412499999995</v>
      </c>
      <c r="H31" s="119">
        <f t="shared" si="2"/>
        <v>1.9123761363636362</v>
      </c>
      <c r="I31" s="120">
        <f t="shared" si="3"/>
        <v>6626.3833125000001</v>
      </c>
      <c r="J31" s="119">
        <f t="shared" si="4"/>
        <v>2.007994943181818</v>
      </c>
      <c r="K31" s="117">
        <f t="shared" si="5"/>
        <v>6957.7024781250002</v>
      </c>
      <c r="L31" s="119">
        <f t="shared" si="6"/>
        <v>2.108394690340909</v>
      </c>
      <c r="M31" s="117">
        <f t="shared" si="7"/>
        <v>7131.645040078125</v>
      </c>
      <c r="N31" s="119">
        <f t="shared" si="8"/>
        <v>2.1611045575994319</v>
      </c>
      <c r="O31" s="117">
        <v>847.35</v>
      </c>
      <c r="P31" s="117">
        <f t="shared" si="9"/>
        <v>7309.9361660800778</v>
      </c>
      <c r="Q31" s="121">
        <f t="shared" si="10"/>
        <v>2.2151321715394174</v>
      </c>
      <c r="R31" s="132">
        <v>2.7827586206896551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</row>
    <row r="32" spans="1:73" customFormat="1" ht="21" customHeight="1" thickBot="1" x14ac:dyDescent="0.3">
      <c r="A32" s="245"/>
      <c r="B32" s="246"/>
      <c r="C32" s="115" t="s">
        <v>34</v>
      </c>
      <c r="D32" s="131" t="s">
        <v>23</v>
      </c>
      <c r="E32" s="117">
        <v>5408.55</v>
      </c>
      <c r="F32" s="118">
        <f t="shared" si="0"/>
        <v>1.6389545454545456</v>
      </c>
      <c r="G32" s="117">
        <f t="shared" si="1"/>
        <v>5814.1912499999999</v>
      </c>
      <c r="H32" s="119">
        <f t="shared" si="2"/>
        <v>1.7618761363636364</v>
      </c>
      <c r="I32" s="120">
        <f t="shared" si="3"/>
        <v>6104.9008125</v>
      </c>
      <c r="J32" s="119">
        <f t="shared" si="4"/>
        <v>1.8499699431818182</v>
      </c>
      <c r="K32" s="117">
        <f t="shared" si="5"/>
        <v>6410.145853125</v>
      </c>
      <c r="L32" s="119">
        <f t="shared" si="6"/>
        <v>1.9424684403409092</v>
      </c>
      <c r="M32" s="117">
        <f t="shared" si="7"/>
        <v>6570.399499453124</v>
      </c>
      <c r="N32" s="119">
        <f t="shared" si="8"/>
        <v>1.9910301513494315</v>
      </c>
      <c r="O32" s="117">
        <v>715.68</v>
      </c>
      <c r="P32" s="117">
        <f t="shared" si="9"/>
        <v>6734.6594869394512</v>
      </c>
      <c r="Q32" s="121">
        <f t="shared" si="10"/>
        <v>2.0408059051331668</v>
      </c>
      <c r="R32" s="122">
        <v>2.3503448275862069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</row>
    <row r="33" spans="1:73" customFormat="1" ht="15.75" thickBot="1" x14ac:dyDescent="0.3">
      <c r="A33" s="245"/>
      <c r="B33" s="246"/>
      <c r="C33" s="115" t="s">
        <v>35</v>
      </c>
      <c r="D33" s="131" t="s">
        <v>23</v>
      </c>
      <c r="E33" s="117">
        <v>4963.3500000000004</v>
      </c>
      <c r="F33" s="118">
        <f t="shared" si="0"/>
        <v>1.5040454545454547</v>
      </c>
      <c r="G33" s="117">
        <f t="shared" si="1"/>
        <v>5335.6012500000006</v>
      </c>
      <c r="H33" s="119">
        <f t="shared" si="2"/>
        <v>1.6168488636363638</v>
      </c>
      <c r="I33" s="120">
        <f t="shared" si="3"/>
        <v>5602.3813125000006</v>
      </c>
      <c r="J33" s="119">
        <f t="shared" si="4"/>
        <v>1.697691306818182</v>
      </c>
      <c r="K33" s="117">
        <f t="shared" si="5"/>
        <v>5882.5003781250007</v>
      </c>
      <c r="L33" s="119">
        <f t="shared" si="6"/>
        <v>1.7825758721590912</v>
      </c>
      <c r="M33" s="117">
        <f t="shared" si="7"/>
        <v>6029.5628875781249</v>
      </c>
      <c r="N33" s="119">
        <f t="shared" si="8"/>
        <v>1.8271402689630682</v>
      </c>
      <c r="O33" s="117">
        <v>694.89</v>
      </c>
      <c r="P33" s="117">
        <f t="shared" si="9"/>
        <v>6180.3019597675775</v>
      </c>
      <c r="Q33" s="121">
        <f t="shared" si="10"/>
        <v>1.8728187756871446</v>
      </c>
      <c r="R33" s="122">
        <v>2.2820689655172415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3" customFormat="1" ht="15.75" thickBot="1" x14ac:dyDescent="0.3">
      <c r="A34" s="245"/>
      <c r="B34" s="246"/>
      <c r="C34" s="115" t="s">
        <v>37</v>
      </c>
      <c r="D34" s="131" t="s">
        <v>23</v>
      </c>
      <c r="E34" s="117">
        <v>4395.3</v>
      </c>
      <c r="F34" s="118">
        <f t="shared" si="0"/>
        <v>1.3319090909090909</v>
      </c>
      <c r="G34" s="117">
        <f t="shared" si="1"/>
        <v>4724.9475000000002</v>
      </c>
      <c r="H34" s="119">
        <f t="shared" si="2"/>
        <v>1.4318022727272728</v>
      </c>
      <c r="I34" s="120">
        <f t="shared" si="3"/>
        <v>4961.1948750000001</v>
      </c>
      <c r="J34" s="119">
        <f t="shared" si="4"/>
        <v>1.5033923863636365</v>
      </c>
      <c r="K34" s="117">
        <f t="shared" si="5"/>
        <v>5209.2546187500002</v>
      </c>
      <c r="L34" s="119">
        <f t="shared" si="6"/>
        <v>1.5785620056818181</v>
      </c>
      <c r="M34" s="117">
        <f t="shared" si="7"/>
        <v>5339.4859842187498</v>
      </c>
      <c r="N34" s="119">
        <f t="shared" si="8"/>
        <v>1.6180260558238635</v>
      </c>
      <c r="O34" s="117">
        <v>508.83</v>
      </c>
      <c r="P34" s="117">
        <f t="shared" si="9"/>
        <v>5472.9731338242182</v>
      </c>
      <c r="Q34" s="121">
        <f t="shared" si="10"/>
        <v>1.6584767072194599</v>
      </c>
      <c r="R34" s="130">
        <v>1.6710344827586208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3" customFormat="1" ht="15.75" thickBot="1" x14ac:dyDescent="0.3">
      <c r="A35" s="243">
        <v>3</v>
      </c>
      <c r="B35" s="244" t="s">
        <v>38</v>
      </c>
      <c r="C35" s="134" t="s">
        <v>33</v>
      </c>
      <c r="D35" s="135" t="s">
        <v>39</v>
      </c>
      <c r="E35" s="136">
        <v>4660.95</v>
      </c>
      <c r="F35" s="137">
        <f t="shared" si="0"/>
        <v>1.4124090909090909</v>
      </c>
      <c r="G35" s="136">
        <f t="shared" si="1"/>
        <v>5010.5212499999998</v>
      </c>
      <c r="H35" s="138">
        <f t="shared" si="2"/>
        <v>1.5183397727272727</v>
      </c>
      <c r="I35" s="139">
        <f t="shared" si="3"/>
        <v>5261.0473124999999</v>
      </c>
      <c r="J35" s="138">
        <f t="shared" si="4"/>
        <v>1.5942567613636363</v>
      </c>
      <c r="K35" s="136">
        <f t="shared" si="5"/>
        <v>5524.0996781250005</v>
      </c>
      <c r="L35" s="138">
        <f t="shared" si="6"/>
        <v>1.6739695994318184</v>
      </c>
      <c r="M35" s="136">
        <f t="shared" si="7"/>
        <v>5662.2021700781252</v>
      </c>
      <c r="N35" s="138">
        <f t="shared" si="8"/>
        <v>1.7158188394176137</v>
      </c>
      <c r="O35" s="136">
        <v>672.84</v>
      </c>
      <c r="P35" s="136">
        <f t="shared" si="9"/>
        <v>5803.7572243300774</v>
      </c>
      <c r="Q35" s="140">
        <f t="shared" si="10"/>
        <v>1.7587143104030538</v>
      </c>
      <c r="R35" s="114">
        <v>2.2096551724137932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3" customFormat="1" ht="15.75" thickBot="1" x14ac:dyDescent="0.3">
      <c r="A36" s="243"/>
      <c r="B36" s="244"/>
      <c r="C36" s="115" t="s">
        <v>34</v>
      </c>
      <c r="D36" s="116" t="s">
        <v>39</v>
      </c>
      <c r="E36" s="117">
        <v>4360.6499999999996</v>
      </c>
      <c r="F36" s="118">
        <f t="shared" si="0"/>
        <v>1.3214090909090908</v>
      </c>
      <c r="G36" s="117">
        <f t="shared" si="1"/>
        <v>4687.6987499999996</v>
      </c>
      <c r="H36" s="119">
        <f t="shared" si="2"/>
        <v>1.4205147727272727</v>
      </c>
      <c r="I36" s="120">
        <f t="shared" si="3"/>
        <v>4922.0836874999995</v>
      </c>
      <c r="J36" s="119">
        <f t="shared" si="4"/>
        <v>1.4915405113636362</v>
      </c>
      <c r="K36" s="117">
        <f t="shared" si="5"/>
        <v>5168.1878718749995</v>
      </c>
      <c r="L36" s="119">
        <f t="shared" si="6"/>
        <v>1.5661175369318181</v>
      </c>
      <c r="M36" s="117">
        <f t="shared" si="7"/>
        <v>5297.392568671874</v>
      </c>
      <c r="N36" s="119">
        <f t="shared" si="8"/>
        <v>1.6052704753551132</v>
      </c>
      <c r="O36" s="117"/>
      <c r="P36" s="117">
        <f t="shared" si="9"/>
        <v>5429.8273828886704</v>
      </c>
      <c r="Q36" s="121">
        <f t="shared" si="10"/>
        <v>1.6454022372389909</v>
      </c>
      <c r="R36" s="122">
        <v>0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</row>
    <row r="37" spans="1:73" customFormat="1" ht="16.5" customHeight="1" thickBot="1" x14ac:dyDescent="0.3">
      <c r="A37" s="243"/>
      <c r="B37" s="244"/>
      <c r="C37" s="115" t="s">
        <v>35</v>
      </c>
      <c r="D37" s="116" t="s">
        <v>39</v>
      </c>
      <c r="E37" s="117">
        <v>4305</v>
      </c>
      <c r="F37" s="118">
        <f t="shared" si="0"/>
        <v>1.3045454545454545</v>
      </c>
      <c r="G37" s="117">
        <f t="shared" si="1"/>
        <v>4627.875</v>
      </c>
      <c r="H37" s="119">
        <f t="shared" si="2"/>
        <v>1.4023863636363636</v>
      </c>
      <c r="I37" s="120">
        <f t="shared" si="3"/>
        <v>4859.2687500000002</v>
      </c>
      <c r="J37" s="119">
        <f t="shared" si="4"/>
        <v>1.4725056818181819</v>
      </c>
      <c r="K37" s="117">
        <f t="shared" si="5"/>
        <v>5102.2321875000007</v>
      </c>
      <c r="L37" s="119">
        <f t="shared" si="6"/>
        <v>1.5461309659090912</v>
      </c>
      <c r="M37" s="117">
        <f t="shared" si="7"/>
        <v>5229.7879921875001</v>
      </c>
      <c r="N37" s="119">
        <f t="shared" si="8"/>
        <v>1.5847842400568182</v>
      </c>
      <c r="O37" s="117">
        <v>576.24</v>
      </c>
      <c r="P37" s="117">
        <f t="shared" si="9"/>
        <v>5360.5326919921872</v>
      </c>
      <c r="Q37" s="121">
        <f t="shared" si="10"/>
        <v>1.6244038460582386</v>
      </c>
      <c r="R37" s="122">
        <v>1.8924137931034484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</row>
    <row r="38" spans="1:73" customFormat="1" ht="15.75" thickBot="1" x14ac:dyDescent="0.3">
      <c r="A38" s="243"/>
      <c r="B38" s="244"/>
      <c r="C38" s="141" t="s">
        <v>37</v>
      </c>
      <c r="D38" s="142" t="s">
        <v>39</v>
      </c>
      <c r="E38" s="143">
        <v>4252.5</v>
      </c>
      <c r="F38" s="144">
        <f t="shared" si="0"/>
        <v>1.2886363636363636</v>
      </c>
      <c r="G38" s="143">
        <f t="shared" si="1"/>
        <v>4571.4375</v>
      </c>
      <c r="H38" s="145">
        <f t="shared" si="2"/>
        <v>1.3852840909090909</v>
      </c>
      <c r="I38" s="146">
        <f t="shared" si="3"/>
        <v>4800.0093750000005</v>
      </c>
      <c r="J38" s="145">
        <f t="shared" si="4"/>
        <v>1.4545482954545457</v>
      </c>
      <c r="K38" s="143">
        <f t="shared" si="5"/>
        <v>5040.009843750001</v>
      </c>
      <c r="L38" s="145">
        <f t="shared" si="6"/>
        <v>1.5272757102272729</v>
      </c>
      <c r="M38" s="143">
        <f t="shared" si="7"/>
        <v>5166.0100898437504</v>
      </c>
      <c r="N38" s="145">
        <f t="shared" si="8"/>
        <v>1.5654576029829546</v>
      </c>
      <c r="O38" s="143"/>
      <c r="P38" s="143">
        <f t="shared" si="9"/>
        <v>5295.1603420898437</v>
      </c>
      <c r="Q38" s="147">
        <f t="shared" si="10"/>
        <v>1.6045940430575283</v>
      </c>
      <c r="R38" s="122">
        <v>0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</row>
    <row r="39" spans="1:73" customFormat="1" ht="15.75" thickBot="1" x14ac:dyDescent="0.3">
      <c r="A39" s="247">
        <v>4</v>
      </c>
      <c r="B39" s="244" t="s">
        <v>40</v>
      </c>
      <c r="C39" s="134" t="s">
        <v>33</v>
      </c>
      <c r="D39" s="148" t="s">
        <v>41</v>
      </c>
      <c r="E39" s="136">
        <v>4350.6224999999995</v>
      </c>
      <c r="F39" s="137">
        <f t="shared" si="0"/>
        <v>1.3183704545454544</v>
      </c>
      <c r="G39" s="136">
        <f t="shared" si="1"/>
        <v>4676.9191874999997</v>
      </c>
      <c r="H39" s="138">
        <f t="shared" si="2"/>
        <v>1.4172482386363636</v>
      </c>
      <c r="I39" s="139">
        <f t="shared" si="3"/>
        <v>4910.765146875</v>
      </c>
      <c r="J39" s="138">
        <f t="shared" si="4"/>
        <v>1.4881106505681818</v>
      </c>
      <c r="K39" s="136">
        <f t="shared" si="5"/>
        <v>5156.3034042187501</v>
      </c>
      <c r="L39" s="138">
        <f t="shared" si="6"/>
        <v>1.562516183096591</v>
      </c>
      <c r="M39" s="136">
        <f t="shared" si="7"/>
        <v>5285.2109893242186</v>
      </c>
      <c r="N39" s="138">
        <f t="shared" si="8"/>
        <v>1.6015790876740057</v>
      </c>
      <c r="O39" s="136">
        <v>546</v>
      </c>
      <c r="P39" s="136">
        <f t="shared" si="9"/>
        <v>5417.3412640573233</v>
      </c>
      <c r="Q39" s="140">
        <f t="shared" si="10"/>
        <v>1.6416185648658554</v>
      </c>
      <c r="R39" s="122">
        <v>1.7931034482758621</v>
      </c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</row>
    <row r="40" spans="1:73" customFormat="1" ht="15.75" thickBot="1" x14ac:dyDescent="0.3">
      <c r="A40" s="247"/>
      <c r="B40" s="244"/>
      <c r="C40" s="115" t="s">
        <v>34</v>
      </c>
      <c r="D40" s="131" t="s">
        <v>41</v>
      </c>
      <c r="E40" s="117">
        <v>4266.0974999999999</v>
      </c>
      <c r="F40" s="118">
        <f t="shared" si="0"/>
        <v>1.2927568181818181</v>
      </c>
      <c r="G40" s="117">
        <f t="shared" si="1"/>
        <v>4586.0548124999996</v>
      </c>
      <c r="H40" s="119">
        <f t="shared" si="2"/>
        <v>1.3897135795454545</v>
      </c>
      <c r="I40" s="120">
        <f t="shared" si="3"/>
        <v>4815.3575531249999</v>
      </c>
      <c r="J40" s="119">
        <f t="shared" si="4"/>
        <v>1.4591992585227271</v>
      </c>
      <c r="K40" s="117">
        <f t="shared" si="5"/>
        <v>5056.1254307812496</v>
      </c>
      <c r="L40" s="119">
        <f t="shared" si="6"/>
        <v>1.5321592214488635</v>
      </c>
      <c r="M40" s="117">
        <f t="shared" si="7"/>
        <v>5182.5285665507809</v>
      </c>
      <c r="N40" s="119">
        <f t="shared" si="8"/>
        <v>1.570463201985085</v>
      </c>
      <c r="O40" s="117">
        <v>535.5</v>
      </c>
      <c r="P40" s="117">
        <f t="shared" si="9"/>
        <v>5312.0917807145497</v>
      </c>
      <c r="Q40" s="121">
        <f t="shared" si="10"/>
        <v>1.609724782034712</v>
      </c>
      <c r="R40" s="122">
        <v>1.7586206896551724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</row>
    <row r="41" spans="1:73" customFormat="1" ht="15.75" thickBot="1" x14ac:dyDescent="0.3">
      <c r="A41" s="247"/>
      <c r="B41" s="244"/>
      <c r="C41" s="115" t="s">
        <v>35</v>
      </c>
      <c r="D41" s="131" t="s">
        <v>41</v>
      </c>
      <c r="E41" s="117">
        <v>4182.78</v>
      </c>
      <c r="F41" s="118">
        <f t="shared" si="0"/>
        <v>1.2675090909090909</v>
      </c>
      <c r="G41" s="117">
        <f t="shared" si="1"/>
        <v>4496.4884999999995</v>
      </c>
      <c r="H41" s="119">
        <f t="shared" si="2"/>
        <v>1.3625722727272727</v>
      </c>
      <c r="I41" s="120">
        <f t="shared" si="3"/>
        <v>4721.3129249999993</v>
      </c>
      <c r="J41" s="119">
        <f t="shared" si="4"/>
        <v>1.4307008863636361</v>
      </c>
      <c r="K41" s="117">
        <f t="shared" si="5"/>
        <v>4957.3785712499994</v>
      </c>
      <c r="L41" s="119">
        <f t="shared" si="6"/>
        <v>1.502235930681818</v>
      </c>
      <c r="M41" s="117">
        <f t="shared" si="7"/>
        <v>5081.3130355312487</v>
      </c>
      <c r="N41" s="119">
        <f t="shared" si="8"/>
        <v>1.5397918289488632</v>
      </c>
      <c r="O41" s="117">
        <v>525</v>
      </c>
      <c r="P41" s="117">
        <f t="shared" si="9"/>
        <v>5208.3458614195297</v>
      </c>
      <c r="Q41" s="121">
        <f t="shared" si="10"/>
        <v>1.5782866246725848</v>
      </c>
      <c r="R41" s="122">
        <v>1.7241379310344827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</row>
    <row r="42" spans="1:73" customFormat="1" ht="14.25" customHeight="1" thickBot="1" x14ac:dyDescent="0.3">
      <c r="A42" s="247"/>
      <c r="B42" s="244"/>
      <c r="C42" s="141" t="s">
        <v>37</v>
      </c>
      <c r="D42" s="149" t="s">
        <v>41</v>
      </c>
      <c r="E42" s="143">
        <v>4098.2550000000001</v>
      </c>
      <c r="F42" s="144">
        <f t="shared" si="0"/>
        <v>1.2418954545454546</v>
      </c>
      <c r="G42" s="143">
        <f t="shared" si="1"/>
        <v>4405.6241250000003</v>
      </c>
      <c r="H42" s="145">
        <f t="shared" si="2"/>
        <v>1.3350376136363638</v>
      </c>
      <c r="I42" s="146">
        <f t="shared" si="3"/>
        <v>4625.9053312500009</v>
      </c>
      <c r="J42" s="145">
        <f t="shared" si="4"/>
        <v>1.4017894943181821</v>
      </c>
      <c r="K42" s="143">
        <f t="shared" si="5"/>
        <v>4857.2005978125007</v>
      </c>
      <c r="L42" s="145">
        <f t="shared" si="6"/>
        <v>1.4718789690340912</v>
      </c>
      <c r="M42" s="143">
        <f t="shared" si="7"/>
        <v>4978.6306127578127</v>
      </c>
      <c r="N42" s="145">
        <f t="shared" si="8"/>
        <v>1.5086759432599433</v>
      </c>
      <c r="O42" s="143">
        <v>514.5</v>
      </c>
      <c r="P42" s="143">
        <f t="shared" si="9"/>
        <v>5103.0963780767579</v>
      </c>
      <c r="Q42" s="147">
        <f t="shared" si="10"/>
        <v>1.5463928418414419</v>
      </c>
      <c r="R42" s="130">
        <v>1.6896551724137931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</row>
    <row r="43" spans="1:73" customFormat="1" ht="14.25" customHeight="1" x14ac:dyDescent="0.25">
      <c r="A43" s="150"/>
      <c r="B43" s="151"/>
      <c r="C43" s="52"/>
      <c r="D43" s="51"/>
      <c r="E43" s="152"/>
      <c r="F43" s="152"/>
      <c r="G43" s="152"/>
      <c r="H43" s="152"/>
      <c r="I43" s="153"/>
      <c r="J43" s="154"/>
      <c r="K43" s="152"/>
      <c r="L43" s="154"/>
      <c r="M43" s="152"/>
      <c r="N43" s="154"/>
      <c r="O43" s="152"/>
      <c r="P43" s="152"/>
      <c r="Q43" s="154"/>
      <c r="R43" s="155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</row>
    <row r="44" spans="1:73" customFormat="1" ht="15.75" thickBot="1" x14ac:dyDescent="0.3">
      <c r="A44" s="6" t="s">
        <v>42</v>
      </c>
      <c r="B44" s="6"/>
      <c r="C44" s="1"/>
      <c r="D44" s="1"/>
      <c r="E44" s="156"/>
      <c r="F44" s="156"/>
      <c r="G44" s="152"/>
      <c r="H44" s="156"/>
      <c r="I44" s="153"/>
      <c r="J44" s="156"/>
      <c r="K44" s="156"/>
      <c r="L44" s="155"/>
      <c r="M44" s="156"/>
      <c r="N44" s="154"/>
      <c r="O44" s="156"/>
      <c r="P44" s="156"/>
      <c r="Q44" s="154"/>
      <c r="R44" s="154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</row>
    <row r="45" spans="1:73" customFormat="1" ht="15.75" customHeight="1" thickBot="1" x14ac:dyDescent="0.3">
      <c r="A45" s="58" t="s">
        <v>9</v>
      </c>
      <c r="B45" s="58" t="s">
        <v>10</v>
      </c>
      <c r="C45" s="58" t="s">
        <v>17</v>
      </c>
      <c r="D45" s="16" t="s">
        <v>18</v>
      </c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</row>
    <row r="46" spans="1:73" customFormat="1" ht="15.75" thickBot="1" x14ac:dyDescent="0.3">
      <c r="A46" s="66" t="s">
        <v>13</v>
      </c>
      <c r="B46" s="66"/>
      <c r="C46" s="66" t="s">
        <v>30</v>
      </c>
      <c r="D46" s="20" t="s">
        <v>20</v>
      </c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</row>
    <row r="47" spans="1:73" customFormat="1" ht="15.75" thickBot="1" x14ac:dyDescent="0.3">
      <c r="A47" s="157"/>
      <c r="B47" s="157"/>
      <c r="C47" s="158"/>
      <c r="D47" s="95"/>
      <c r="E47" s="159">
        <v>0</v>
      </c>
      <c r="F47" s="160" t="s">
        <v>12</v>
      </c>
      <c r="G47" s="161">
        <v>1</v>
      </c>
      <c r="H47" s="160" t="s">
        <v>12</v>
      </c>
      <c r="I47" s="162">
        <v>2</v>
      </c>
      <c r="J47" s="160" t="s">
        <v>12</v>
      </c>
      <c r="K47" s="159">
        <v>3</v>
      </c>
      <c r="L47" s="160" t="s">
        <v>12</v>
      </c>
      <c r="M47" s="159">
        <v>4</v>
      </c>
      <c r="N47" s="160" t="s">
        <v>12</v>
      </c>
      <c r="O47" s="163">
        <v>0.21</v>
      </c>
      <c r="P47" s="164">
        <v>5</v>
      </c>
      <c r="Q47" s="160" t="s">
        <v>12</v>
      </c>
      <c r="R47" s="165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</row>
    <row r="48" spans="1:73" customFormat="1" ht="15" customHeight="1" thickBot="1" x14ac:dyDescent="0.3">
      <c r="A48" s="243">
        <v>1</v>
      </c>
      <c r="B48" s="248" t="s">
        <v>43</v>
      </c>
      <c r="C48" s="107" t="s">
        <v>33</v>
      </c>
      <c r="D48" s="108" t="s">
        <v>23</v>
      </c>
      <c r="E48" s="109">
        <v>5870.55</v>
      </c>
      <c r="F48" s="110">
        <f t="shared" ref="F48:F55" si="11">E48/3300</f>
        <v>1.7789545454545455</v>
      </c>
      <c r="G48" s="109">
        <f t="shared" ref="G48:G55" si="12">E48*107.5%</f>
        <v>6310.8412499999995</v>
      </c>
      <c r="H48" s="111">
        <f t="shared" ref="H48:H55" si="13">G48/3300</f>
        <v>1.9123761363636362</v>
      </c>
      <c r="I48" s="112">
        <f t="shared" ref="I48:I55" si="14">G48*105%</f>
        <v>6626.3833125000001</v>
      </c>
      <c r="J48" s="111">
        <f t="shared" ref="J48:J55" si="15">I48/3300</f>
        <v>2.007994943181818</v>
      </c>
      <c r="K48" s="109">
        <f t="shared" ref="K48:K55" si="16">I48*105%</f>
        <v>6957.7024781250002</v>
      </c>
      <c r="L48" s="111">
        <f t="shared" ref="L48:L55" si="17">K48/3300</f>
        <v>2.108394690340909</v>
      </c>
      <c r="M48" s="109">
        <f t="shared" ref="M48:M55" si="18">K48*102.5%</f>
        <v>7131.645040078125</v>
      </c>
      <c r="N48" s="111">
        <f t="shared" ref="N48:N55" si="19">M48/3300</f>
        <v>2.1611045575994319</v>
      </c>
      <c r="O48" s="109">
        <v>847.35</v>
      </c>
      <c r="P48" s="109">
        <f t="shared" ref="P48:P55" si="20">M48*102.5%</f>
        <v>7309.9361660800778</v>
      </c>
      <c r="Q48" s="113">
        <f t="shared" ref="Q48:Q55" si="21">P48/3300</f>
        <v>2.2151321715394174</v>
      </c>
      <c r="R48" s="166">
        <v>2.7827586206896551</v>
      </c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</row>
    <row r="49" spans="1:73" customFormat="1" ht="15.75" thickBot="1" x14ac:dyDescent="0.3">
      <c r="A49" s="243"/>
      <c r="B49" s="248"/>
      <c r="C49" s="115" t="s">
        <v>34</v>
      </c>
      <c r="D49" s="116" t="s">
        <v>23</v>
      </c>
      <c r="E49" s="117">
        <v>5408.55</v>
      </c>
      <c r="F49" s="118">
        <f t="shared" si="11"/>
        <v>1.6389545454545456</v>
      </c>
      <c r="G49" s="117">
        <f t="shared" si="12"/>
        <v>5814.1912499999999</v>
      </c>
      <c r="H49" s="119">
        <f t="shared" si="13"/>
        <v>1.7618761363636364</v>
      </c>
      <c r="I49" s="120">
        <f t="shared" si="14"/>
        <v>6104.9008125</v>
      </c>
      <c r="J49" s="119">
        <f t="shared" si="15"/>
        <v>1.8499699431818182</v>
      </c>
      <c r="K49" s="117">
        <f t="shared" si="16"/>
        <v>6410.145853125</v>
      </c>
      <c r="L49" s="119">
        <f t="shared" si="17"/>
        <v>1.9424684403409092</v>
      </c>
      <c r="M49" s="117">
        <f t="shared" si="18"/>
        <v>6570.399499453124</v>
      </c>
      <c r="N49" s="119">
        <f t="shared" si="19"/>
        <v>1.9910301513494315</v>
      </c>
      <c r="O49" s="117">
        <v>715.68</v>
      </c>
      <c r="P49" s="117">
        <f t="shared" si="20"/>
        <v>6734.6594869394512</v>
      </c>
      <c r="Q49" s="121">
        <f t="shared" si="21"/>
        <v>2.0408059051331668</v>
      </c>
      <c r="R49" s="167">
        <v>2.3503448275862069</v>
      </c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</row>
    <row r="50" spans="1:73" customFormat="1" ht="15.75" thickBot="1" x14ac:dyDescent="0.3">
      <c r="A50" s="243"/>
      <c r="B50" s="248"/>
      <c r="C50" s="115" t="s">
        <v>35</v>
      </c>
      <c r="D50" s="116" t="s">
        <v>23</v>
      </c>
      <c r="E50" s="117">
        <v>4963.3500000000004</v>
      </c>
      <c r="F50" s="118">
        <f t="shared" si="11"/>
        <v>1.5040454545454547</v>
      </c>
      <c r="G50" s="117">
        <f t="shared" si="12"/>
        <v>5335.6012500000006</v>
      </c>
      <c r="H50" s="119">
        <f t="shared" si="13"/>
        <v>1.6168488636363638</v>
      </c>
      <c r="I50" s="120">
        <f t="shared" si="14"/>
        <v>5602.3813125000006</v>
      </c>
      <c r="J50" s="119">
        <f t="shared" si="15"/>
        <v>1.697691306818182</v>
      </c>
      <c r="K50" s="117">
        <f t="shared" si="16"/>
        <v>5882.5003781250007</v>
      </c>
      <c r="L50" s="119">
        <f t="shared" si="17"/>
        <v>1.7825758721590912</v>
      </c>
      <c r="M50" s="117">
        <f t="shared" si="18"/>
        <v>6029.5628875781249</v>
      </c>
      <c r="N50" s="119">
        <f t="shared" si="19"/>
        <v>1.8271402689630682</v>
      </c>
      <c r="O50" s="117">
        <v>694.89</v>
      </c>
      <c r="P50" s="117">
        <f t="shared" si="20"/>
        <v>6180.3019597675775</v>
      </c>
      <c r="Q50" s="121">
        <f t="shared" si="21"/>
        <v>1.8728187756871446</v>
      </c>
      <c r="R50" s="167">
        <v>2.2820689655172415</v>
      </c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</row>
    <row r="51" spans="1:73" customFormat="1" ht="15.75" thickBot="1" x14ac:dyDescent="0.3">
      <c r="A51" s="243"/>
      <c r="B51" s="248"/>
      <c r="C51" s="141" t="s">
        <v>37</v>
      </c>
      <c r="D51" s="142" t="s">
        <v>23</v>
      </c>
      <c r="E51" s="143">
        <v>4395.3</v>
      </c>
      <c r="F51" s="144">
        <f t="shared" si="11"/>
        <v>1.3319090909090909</v>
      </c>
      <c r="G51" s="143">
        <f t="shared" si="12"/>
        <v>4724.9475000000002</v>
      </c>
      <c r="H51" s="145">
        <f t="shared" si="13"/>
        <v>1.4318022727272728</v>
      </c>
      <c r="I51" s="146">
        <f t="shared" si="14"/>
        <v>4961.1948750000001</v>
      </c>
      <c r="J51" s="145">
        <f t="shared" si="15"/>
        <v>1.5033923863636365</v>
      </c>
      <c r="K51" s="143">
        <f t="shared" si="16"/>
        <v>5209.2546187500002</v>
      </c>
      <c r="L51" s="145">
        <f t="shared" si="17"/>
        <v>1.5785620056818181</v>
      </c>
      <c r="M51" s="143">
        <f t="shared" si="18"/>
        <v>5339.4859842187498</v>
      </c>
      <c r="N51" s="145">
        <f t="shared" si="19"/>
        <v>1.6180260558238635</v>
      </c>
      <c r="O51" s="143">
        <v>508.83</v>
      </c>
      <c r="P51" s="143">
        <f t="shared" si="20"/>
        <v>5472.9731338242182</v>
      </c>
      <c r="Q51" s="147">
        <f t="shared" si="21"/>
        <v>1.6584767072194599</v>
      </c>
      <c r="R51" s="167">
        <v>1.6710344827586208</v>
      </c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</row>
    <row r="52" spans="1:73" customFormat="1" ht="15.75" thickBot="1" x14ac:dyDescent="0.3">
      <c r="A52" s="249">
        <v>2</v>
      </c>
      <c r="B52" s="248" t="s">
        <v>44</v>
      </c>
      <c r="C52" s="107" t="s">
        <v>33</v>
      </c>
      <c r="D52" s="168" t="s">
        <v>41</v>
      </c>
      <c r="E52" s="109">
        <v>4350.6224999999995</v>
      </c>
      <c r="F52" s="110">
        <f t="shared" si="11"/>
        <v>1.3183704545454544</v>
      </c>
      <c r="G52" s="109">
        <f t="shared" si="12"/>
        <v>4676.9191874999997</v>
      </c>
      <c r="H52" s="111">
        <f t="shared" si="13"/>
        <v>1.4172482386363636</v>
      </c>
      <c r="I52" s="112">
        <f t="shared" si="14"/>
        <v>4910.765146875</v>
      </c>
      <c r="J52" s="111">
        <f t="shared" si="15"/>
        <v>1.4881106505681818</v>
      </c>
      <c r="K52" s="109">
        <f t="shared" si="16"/>
        <v>5156.3034042187501</v>
      </c>
      <c r="L52" s="111">
        <f t="shared" si="17"/>
        <v>1.562516183096591</v>
      </c>
      <c r="M52" s="109">
        <f t="shared" si="18"/>
        <v>5285.2109893242186</v>
      </c>
      <c r="N52" s="111">
        <f t="shared" si="19"/>
        <v>1.6015790876740057</v>
      </c>
      <c r="O52" s="109">
        <v>546</v>
      </c>
      <c r="P52" s="109">
        <f t="shared" si="20"/>
        <v>5417.3412640573233</v>
      </c>
      <c r="Q52" s="113">
        <f t="shared" si="21"/>
        <v>1.6416185648658554</v>
      </c>
      <c r="R52" s="167">
        <v>1.7931034482758621</v>
      </c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</row>
    <row r="53" spans="1:73" customFormat="1" ht="15.75" thickBot="1" x14ac:dyDescent="0.3">
      <c r="A53" s="249"/>
      <c r="B53" s="248"/>
      <c r="C53" s="115" t="s">
        <v>34</v>
      </c>
      <c r="D53" s="131" t="s">
        <v>41</v>
      </c>
      <c r="E53" s="117">
        <v>4266.0974999999999</v>
      </c>
      <c r="F53" s="118">
        <f t="shared" si="11"/>
        <v>1.2927568181818181</v>
      </c>
      <c r="G53" s="117">
        <f t="shared" si="12"/>
        <v>4586.0548124999996</v>
      </c>
      <c r="H53" s="119">
        <f t="shared" si="13"/>
        <v>1.3897135795454545</v>
      </c>
      <c r="I53" s="120">
        <f t="shared" si="14"/>
        <v>4815.3575531249999</v>
      </c>
      <c r="J53" s="119">
        <f t="shared" si="15"/>
        <v>1.4591992585227271</v>
      </c>
      <c r="K53" s="117">
        <f t="shared" si="16"/>
        <v>5056.1254307812496</v>
      </c>
      <c r="L53" s="119">
        <f t="shared" si="17"/>
        <v>1.5321592214488635</v>
      </c>
      <c r="M53" s="117">
        <f t="shared" si="18"/>
        <v>5182.5285665507809</v>
      </c>
      <c r="N53" s="119">
        <f t="shared" si="19"/>
        <v>1.570463201985085</v>
      </c>
      <c r="O53" s="117">
        <v>535.5</v>
      </c>
      <c r="P53" s="117">
        <f t="shared" si="20"/>
        <v>5312.0917807145497</v>
      </c>
      <c r="Q53" s="121">
        <f t="shared" si="21"/>
        <v>1.609724782034712</v>
      </c>
      <c r="R53" s="167">
        <v>1.7586206896551724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</row>
    <row r="54" spans="1:73" customFormat="1" ht="15.75" thickBot="1" x14ac:dyDescent="0.3">
      <c r="A54" s="249"/>
      <c r="B54" s="248"/>
      <c r="C54" s="115" t="s">
        <v>35</v>
      </c>
      <c r="D54" s="131" t="s">
        <v>41</v>
      </c>
      <c r="E54" s="117">
        <v>4182.78</v>
      </c>
      <c r="F54" s="118">
        <f t="shared" si="11"/>
        <v>1.2675090909090909</v>
      </c>
      <c r="G54" s="117">
        <f t="shared" si="12"/>
        <v>4496.4884999999995</v>
      </c>
      <c r="H54" s="119">
        <f t="shared" si="13"/>
        <v>1.3625722727272727</v>
      </c>
      <c r="I54" s="120">
        <f t="shared" si="14"/>
        <v>4721.3129249999993</v>
      </c>
      <c r="J54" s="119">
        <f t="shared" si="15"/>
        <v>1.4307008863636361</v>
      </c>
      <c r="K54" s="117">
        <f t="shared" si="16"/>
        <v>4957.3785712499994</v>
      </c>
      <c r="L54" s="119">
        <f t="shared" si="17"/>
        <v>1.502235930681818</v>
      </c>
      <c r="M54" s="117">
        <f t="shared" si="18"/>
        <v>5081.3130355312487</v>
      </c>
      <c r="N54" s="119">
        <f t="shared" si="19"/>
        <v>1.5397918289488632</v>
      </c>
      <c r="O54" s="117">
        <v>525</v>
      </c>
      <c r="P54" s="117">
        <f t="shared" si="20"/>
        <v>5208.3458614195297</v>
      </c>
      <c r="Q54" s="121">
        <f t="shared" si="21"/>
        <v>1.5782866246725848</v>
      </c>
      <c r="R54" s="167">
        <v>1.7241379310344827</v>
      </c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</row>
    <row r="55" spans="1:73" customFormat="1" ht="15.75" thickBot="1" x14ac:dyDescent="0.3">
      <c r="A55" s="249"/>
      <c r="B55" s="248"/>
      <c r="C55" s="141" t="s">
        <v>37</v>
      </c>
      <c r="D55" s="149" t="s">
        <v>41</v>
      </c>
      <c r="E55" s="143">
        <v>4098.2550000000001</v>
      </c>
      <c r="F55" s="144">
        <f t="shared" si="11"/>
        <v>1.2418954545454546</v>
      </c>
      <c r="G55" s="143">
        <f t="shared" si="12"/>
        <v>4405.6241250000003</v>
      </c>
      <c r="H55" s="145">
        <f t="shared" si="13"/>
        <v>1.3350376136363638</v>
      </c>
      <c r="I55" s="146">
        <f t="shared" si="14"/>
        <v>4625.9053312500009</v>
      </c>
      <c r="J55" s="145">
        <f t="shared" si="15"/>
        <v>1.4017894943181821</v>
      </c>
      <c r="K55" s="143">
        <f t="shared" si="16"/>
        <v>4857.2005978125007</v>
      </c>
      <c r="L55" s="145">
        <f t="shared" si="17"/>
        <v>1.4718789690340912</v>
      </c>
      <c r="M55" s="143">
        <f t="shared" si="18"/>
        <v>4978.6306127578127</v>
      </c>
      <c r="N55" s="145">
        <f t="shared" si="19"/>
        <v>1.5086759432599433</v>
      </c>
      <c r="O55" s="143">
        <v>514.5</v>
      </c>
      <c r="P55" s="143">
        <f t="shared" si="20"/>
        <v>5103.0963780767579</v>
      </c>
      <c r="Q55" s="147">
        <f t="shared" si="21"/>
        <v>1.5463928418414419</v>
      </c>
      <c r="R55" s="167">
        <v>1.6896551724137931</v>
      </c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</row>
    <row r="56" spans="1:73" customFormat="1" ht="15" x14ac:dyDescent="0.25">
      <c r="A56" s="169"/>
      <c r="B56" s="151"/>
      <c r="C56" s="52"/>
      <c r="D56" s="51"/>
      <c r="E56" s="152"/>
      <c r="F56" s="152"/>
      <c r="G56" s="152"/>
      <c r="H56" s="152"/>
      <c r="I56" s="153"/>
      <c r="J56" s="154"/>
      <c r="K56" s="152"/>
      <c r="L56" s="154"/>
      <c r="M56" s="152"/>
      <c r="N56" s="154"/>
      <c r="O56" s="152"/>
      <c r="P56" s="152"/>
      <c r="Q56" s="154"/>
      <c r="R56" s="155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</row>
    <row r="57" spans="1:73" customFormat="1" ht="15.75" thickBot="1" x14ac:dyDescent="0.3">
      <c r="A57" s="6" t="s">
        <v>45</v>
      </c>
      <c r="B57" s="6"/>
      <c r="C57" s="1"/>
      <c r="D57" s="1"/>
      <c r="E57" s="156"/>
      <c r="F57" s="156"/>
      <c r="G57" s="152"/>
      <c r="H57" s="156"/>
      <c r="I57" s="153"/>
      <c r="J57" s="156"/>
      <c r="K57" s="156"/>
      <c r="L57" s="155"/>
      <c r="M57" s="156"/>
      <c r="N57" s="154"/>
      <c r="O57" s="156"/>
      <c r="P57" s="156"/>
      <c r="Q57" s="154"/>
      <c r="R57" s="154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</row>
    <row r="58" spans="1:73" customFormat="1" ht="15.75" customHeight="1" thickBot="1" x14ac:dyDescent="0.3">
      <c r="A58" s="16" t="s">
        <v>9</v>
      </c>
      <c r="B58" s="16" t="s">
        <v>10</v>
      </c>
      <c r="C58" s="59" t="s">
        <v>17</v>
      </c>
      <c r="D58" s="59" t="s">
        <v>18</v>
      </c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242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</row>
    <row r="59" spans="1:73" customFormat="1" ht="15.75" thickBot="1" x14ac:dyDescent="0.3">
      <c r="A59" s="20" t="s">
        <v>13</v>
      </c>
      <c r="B59" s="20"/>
      <c r="C59" s="67" t="s">
        <v>46</v>
      </c>
      <c r="D59" s="16" t="s">
        <v>20</v>
      </c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</row>
    <row r="60" spans="1:73" customFormat="1" ht="15.75" thickBot="1" x14ac:dyDescent="0.3">
      <c r="A60" s="93"/>
      <c r="B60" s="93"/>
      <c r="C60" s="170"/>
      <c r="D60" s="95"/>
      <c r="E60" s="159">
        <v>0</v>
      </c>
      <c r="F60" s="160" t="s">
        <v>12</v>
      </c>
      <c r="G60" s="171">
        <v>1</v>
      </c>
      <c r="H60" s="160" t="s">
        <v>12</v>
      </c>
      <c r="I60" s="162">
        <v>2</v>
      </c>
      <c r="J60" s="160" t="s">
        <v>12</v>
      </c>
      <c r="K60" s="159">
        <v>3</v>
      </c>
      <c r="L60" s="160" t="s">
        <v>12</v>
      </c>
      <c r="M60" s="164">
        <v>4</v>
      </c>
      <c r="N60" s="160" t="s">
        <v>12</v>
      </c>
      <c r="O60" s="172">
        <v>0.21</v>
      </c>
      <c r="P60" s="159">
        <v>5</v>
      </c>
      <c r="Q60" s="160" t="s">
        <v>12</v>
      </c>
      <c r="R60" s="165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</row>
    <row r="61" spans="1:73" customFormat="1" ht="15" customHeight="1" x14ac:dyDescent="0.25">
      <c r="A61" s="251">
        <v>1</v>
      </c>
      <c r="B61" s="252" t="s">
        <v>47</v>
      </c>
      <c r="C61" s="175" t="s">
        <v>48</v>
      </c>
      <c r="D61" s="131" t="s">
        <v>23</v>
      </c>
      <c r="E61" s="117">
        <v>5261.0775000000003</v>
      </c>
      <c r="F61" s="119">
        <f t="shared" ref="F61:F71" si="22">E61/3300</f>
        <v>1.5942659090909093</v>
      </c>
      <c r="G61" s="117">
        <f t="shared" ref="G61:G71" si="23">E61*107.5%</f>
        <v>5655.6583124999997</v>
      </c>
      <c r="H61" s="119">
        <f t="shared" ref="H61:H71" si="24">G61/3300</f>
        <v>1.7138358522727273</v>
      </c>
      <c r="I61" s="120">
        <f t="shared" ref="I61:I71" si="25">G61*105%</f>
        <v>5938.4412281249997</v>
      </c>
      <c r="J61" s="119">
        <f t="shared" ref="J61:J71" si="26">I61/3300</f>
        <v>1.7995276448863635</v>
      </c>
      <c r="K61" s="117">
        <f t="shared" ref="K61:K71" si="27">I61*105%</f>
        <v>6235.3632895312503</v>
      </c>
      <c r="L61" s="119">
        <f t="shared" ref="L61:L71" si="28">K61/3300</f>
        <v>1.889504027130682</v>
      </c>
      <c r="M61" s="117">
        <f>K61*102.5%</f>
        <v>6391.2473717695311</v>
      </c>
      <c r="N61" s="119">
        <f t="shared" ref="N61:N71" si="29">M61/3300</f>
        <v>1.9367416278089489</v>
      </c>
      <c r="O61" s="117">
        <v>514.5</v>
      </c>
      <c r="P61" s="117">
        <f t="shared" ref="P61:P71" si="30">M61*102.5%</f>
        <v>6551.0285560637685</v>
      </c>
      <c r="Q61" s="119">
        <f t="shared" ref="Q61:Q71" si="31">P61/3300</f>
        <v>1.9851601685041722</v>
      </c>
      <c r="R61" s="114">
        <v>2.1689655172413791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</row>
    <row r="62" spans="1:73" customFormat="1" ht="12.75" customHeight="1" x14ac:dyDescent="0.25">
      <c r="A62" s="251"/>
      <c r="B62" s="252"/>
      <c r="C62" s="175" t="s">
        <v>49</v>
      </c>
      <c r="D62" s="131" t="s">
        <v>23</v>
      </c>
      <c r="E62" s="117">
        <v>5054.5949999999993</v>
      </c>
      <c r="F62" s="119">
        <f t="shared" si="22"/>
        <v>1.5316954545454544</v>
      </c>
      <c r="G62" s="117">
        <f t="shared" si="23"/>
        <v>5433.6896249999991</v>
      </c>
      <c r="H62" s="119">
        <f t="shared" si="24"/>
        <v>1.6465726136363634</v>
      </c>
      <c r="I62" s="120">
        <f t="shared" si="25"/>
        <v>5705.3741062499994</v>
      </c>
      <c r="J62" s="119">
        <f t="shared" si="26"/>
        <v>1.7289012443181817</v>
      </c>
      <c r="K62" s="117">
        <f t="shared" si="27"/>
        <v>5990.6428115624994</v>
      </c>
      <c r="L62" s="119">
        <f t="shared" si="28"/>
        <v>1.8153463065340907</v>
      </c>
      <c r="M62" s="117">
        <f>K62*102.5%</f>
        <v>6140.4088818515611</v>
      </c>
      <c r="N62" s="119">
        <f t="shared" si="29"/>
        <v>1.8607299641974429</v>
      </c>
      <c r="O62" s="117"/>
      <c r="P62" s="117">
        <f t="shared" si="30"/>
        <v>6293.9191038978497</v>
      </c>
      <c r="Q62" s="119">
        <f t="shared" si="31"/>
        <v>1.9072482133023787</v>
      </c>
      <c r="R62" s="122">
        <v>2.0834482758620689</v>
      </c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</row>
    <row r="63" spans="1:73" customFormat="1" ht="12.75" customHeight="1" thickBot="1" x14ac:dyDescent="0.3">
      <c r="A63" s="176"/>
      <c r="B63" s="174"/>
      <c r="C63" s="175" t="s">
        <v>22</v>
      </c>
      <c r="D63" s="131" t="s">
        <v>23</v>
      </c>
      <c r="E63" s="117">
        <v>4892.79</v>
      </c>
      <c r="F63" s="119">
        <f t="shared" si="22"/>
        <v>1.4826636363636363</v>
      </c>
      <c r="G63" s="117">
        <f t="shared" si="23"/>
        <v>5259.7492499999998</v>
      </c>
      <c r="H63" s="119">
        <f t="shared" si="24"/>
        <v>1.593863409090909</v>
      </c>
      <c r="I63" s="120">
        <f t="shared" si="25"/>
        <v>5522.7367125000001</v>
      </c>
      <c r="J63" s="119">
        <f t="shared" si="26"/>
        <v>1.6735565795454546</v>
      </c>
      <c r="K63" s="117">
        <f t="shared" si="27"/>
        <v>5798.8735481250005</v>
      </c>
      <c r="L63" s="119">
        <f t="shared" si="28"/>
        <v>1.7572344085227274</v>
      </c>
      <c r="M63" s="117">
        <f>K63*102.5%</f>
        <v>5943.8453868281249</v>
      </c>
      <c r="N63" s="119">
        <f t="shared" si="29"/>
        <v>1.8011652687357955</v>
      </c>
      <c r="O63" s="117"/>
      <c r="P63" s="117">
        <f t="shared" si="30"/>
        <v>6092.4415214988276</v>
      </c>
      <c r="Q63" s="119">
        <f t="shared" si="31"/>
        <v>1.8461944004541901</v>
      </c>
      <c r="R63" s="130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</row>
    <row r="64" spans="1:73" customFormat="1" ht="12.75" customHeight="1" thickBot="1" x14ac:dyDescent="0.3">
      <c r="A64" s="177"/>
      <c r="B64" s="178"/>
      <c r="C64" s="179" t="s">
        <v>50</v>
      </c>
      <c r="D64" s="180" t="s">
        <v>23</v>
      </c>
      <c r="E64" s="125">
        <v>4814.3024999999998</v>
      </c>
      <c r="F64" s="127">
        <f t="shared" si="22"/>
        <v>1.4588795454545453</v>
      </c>
      <c r="G64" s="125">
        <f t="shared" si="23"/>
        <v>5175.3751874999998</v>
      </c>
      <c r="H64" s="127">
        <f t="shared" si="24"/>
        <v>1.5682955113636363</v>
      </c>
      <c r="I64" s="128">
        <f t="shared" si="25"/>
        <v>5434.1439468750004</v>
      </c>
      <c r="J64" s="127">
        <f t="shared" si="26"/>
        <v>1.6467102869318184</v>
      </c>
      <c r="K64" s="125">
        <f t="shared" si="27"/>
        <v>5705.851144218751</v>
      </c>
      <c r="L64" s="127">
        <f t="shared" si="28"/>
        <v>1.7290458012784093</v>
      </c>
      <c r="M64" s="125">
        <f>K64*102.5%</f>
        <v>5848.497422824219</v>
      </c>
      <c r="N64" s="127">
        <f t="shared" si="29"/>
        <v>1.7722719463103693</v>
      </c>
      <c r="O64" s="125"/>
      <c r="P64" s="125">
        <f t="shared" si="30"/>
        <v>5994.7098583948236</v>
      </c>
      <c r="Q64" s="127">
        <f t="shared" si="31"/>
        <v>1.8165787449681283</v>
      </c>
      <c r="R64" s="166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</row>
    <row r="65" spans="1:73" customFormat="1" ht="14.45" customHeight="1" thickBot="1" x14ac:dyDescent="0.3">
      <c r="A65" s="105">
        <v>2</v>
      </c>
      <c r="B65" s="181" t="s">
        <v>51</v>
      </c>
      <c r="C65" s="182" t="s">
        <v>49</v>
      </c>
      <c r="D65" s="183" t="s">
        <v>41</v>
      </c>
      <c r="E65" s="184">
        <v>4373.5650000000005</v>
      </c>
      <c r="F65" s="185">
        <f t="shared" si="22"/>
        <v>1.3253227272727275</v>
      </c>
      <c r="G65" s="184">
        <f t="shared" si="23"/>
        <v>4701.582375</v>
      </c>
      <c r="H65" s="185">
        <f t="shared" si="24"/>
        <v>1.4247219318181819</v>
      </c>
      <c r="I65" s="186">
        <f t="shared" si="25"/>
        <v>4936.6614937499999</v>
      </c>
      <c r="J65" s="185">
        <f t="shared" si="26"/>
        <v>1.495958028409091</v>
      </c>
      <c r="K65" s="184">
        <f t="shared" si="27"/>
        <v>5183.4945684374998</v>
      </c>
      <c r="L65" s="187">
        <f t="shared" si="28"/>
        <v>1.5707559298295455</v>
      </c>
      <c r="M65" s="184">
        <f>K65*102.5%</f>
        <v>5313.081932648437</v>
      </c>
      <c r="N65" s="185">
        <f t="shared" si="29"/>
        <v>1.610024828075284</v>
      </c>
      <c r="O65" s="184"/>
      <c r="P65" s="184">
        <f t="shared" si="30"/>
        <v>5445.9089809646475</v>
      </c>
      <c r="Q65" s="188">
        <f t="shared" si="31"/>
        <v>1.6502754487771658</v>
      </c>
      <c r="R65" s="167">
        <v>1.7972413793103448</v>
      </c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</row>
    <row r="66" spans="1:73" customFormat="1" ht="15.75" thickBot="1" x14ac:dyDescent="0.3">
      <c r="A66" s="39">
        <v>3</v>
      </c>
      <c r="B66" s="189" t="s">
        <v>52</v>
      </c>
      <c r="C66" s="190" t="s">
        <v>49</v>
      </c>
      <c r="D66" s="191" t="s">
        <v>41</v>
      </c>
      <c r="E66" s="192">
        <v>4339.7550000000001</v>
      </c>
      <c r="F66" s="193">
        <f t="shared" si="22"/>
        <v>1.3150772727272728</v>
      </c>
      <c r="G66" s="192">
        <f t="shared" si="23"/>
        <v>4665.2366249999995</v>
      </c>
      <c r="H66" s="193">
        <f t="shared" si="24"/>
        <v>1.4137080681818182</v>
      </c>
      <c r="I66" s="194">
        <f t="shared" si="25"/>
        <v>4898.4984562499994</v>
      </c>
      <c r="J66" s="193">
        <f t="shared" si="26"/>
        <v>1.4843934715909088</v>
      </c>
      <c r="K66" s="192">
        <f t="shared" si="27"/>
        <v>5143.4233790624994</v>
      </c>
      <c r="L66" s="195">
        <f t="shared" si="28"/>
        <v>1.5586131451704544</v>
      </c>
      <c r="M66" s="192">
        <f>K66*102.5%+1</f>
        <v>5273.0089635390614</v>
      </c>
      <c r="N66" s="193">
        <f t="shared" si="29"/>
        <v>1.5978815041027459</v>
      </c>
      <c r="O66" s="192"/>
      <c r="P66" s="192">
        <f t="shared" si="30"/>
        <v>5404.8341876275372</v>
      </c>
      <c r="Q66" s="196">
        <f t="shared" si="31"/>
        <v>1.6378285417053142</v>
      </c>
      <c r="R66" s="167">
        <v>1.7889655172413792</v>
      </c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</row>
    <row r="67" spans="1:73" customFormat="1" ht="15.75" customHeight="1" thickBot="1" x14ac:dyDescent="0.3">
      <c r="A67" s="24">
        <v>4</v>
      </c>
      <c r="B67" s="106" t="s">
        <v>53</v>
      </c>
      <c r="C67" s="182" t="s">
        <v>49</v>
      </c>
      <c r="D67" s="183" t="s">
        <v>41</v>
      </c>
      <c r="E67" s="184">
        <v>4080.1424999999999</v>
      </c>
      <c r="F67" s="185">
        <f t="shared" si="22"/>
        <v>1.2364068181818182</v>
      </c>
      <c r="G67" s="184">
        <f t="shared" si="23"/>
        <v>4386.1531875000001</v>
      </c>
      <c r="H67" s="185">
        <f t="shared" si="24"/>
        <v>1.3291373295454545</v>
      </c>
      <c r="I67" s="186">
        <f t="shared" si="25"/>
        <v>4605.4608468750002</v>
      </c>
      <c r="J67" s="145">
        <f t="shared" si="26"/>
        <v>1.3955941960227274</v>
      </c>
      <c r="K67" s="184">
        <f t="shared" si="27"/>
        <v>4835.7338892187508</v>
      </c>
      <c r="L67" s="187">
        <f t="shared" si="28"/>
        <v>1.465373905823864</v>
      </c>
      <c r="M67" s="184">
        <f>K67*102.5%</f>
        <v>4956.6272364492188</v>
      </c>
      <c r="N67" s="185">
        <f t="shared" si="29"/>
        <v>1.5020082534694603</v>
      </c>
      <c r="O67" s="184"/>
      <c r="P67" s="184">
        <f t="shared" si="30"/>
        <v>5080.5429173604489</v>
      </c>
      <c r="Q67" s="188">
        <f t="shared" si="31"/>
        <v>1.5395584598061967</v>
      </c>
      <c r="R67" s="167">
        <v>1.6758620689655173</v>
      </c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</row>
    <row r="68" spans="1:73" customFormat="1" ht="15.75" thickBot="1" x14ac:dyDescent="0.3">
      <c r="A68" s="24">
        <v>5</v>
      </c>
      <c r="B68" s="181" t="s">
        <v>54</v>
      </c>
      <c r="C68" s="182" t="s">
        <v>49</v>
      </c>
      <c r="D68" s="183" t="s">
        <v>41</v>
      </c>
      <c r="E68" s="184">
        <v>4041.5025000000001</v>
      </c>
      <c r="F68" s="185">
        <f t="shared" si="22"/>
        <v>1.2246977272727273</v>
      </c>
      <c r="G68" s="184">
        <f t="shared" si="23"/>
        <v>4344.6151874999996</v>
      </c>
      <c r="H68" s="185">
        <f t="shared" si="24"/>
        <v>1.3165500568181816</v>
      </c>
      <c r="I68" s="186">
        <f t="shared" si="25"/>
        <v>4561.8459468749998</v>
      </c>
      <c r="J68" s="145">
        <f t="shared" si="26"/>
        <v>1.3823775596590908</v>
      </c>
      <c r="K68" s="184">
        <f t="shared" si="27"/>
        <v>4789.9382442187498</v>
      </c>
      <c r="L68" s="187">
        <f t="shared" si="28"/>
        <v>1.4514964376420454</v>
      </c>
      <c r="M68" s="184">
        <f>K68*102.5%</f>
        <v>4909.6867003242178</v>
      </c>
      <c r="N68" s="185">
        <f t="shared" si="29"/>
        <v>1.4877838485830963</v>
      </c>
      <c r="O68" s="184"/>
      <c r="P68" s="184">
        <f t="shared" si="30"/>
        <v>5032.4288678323228</v>
      </c>
      <c r="Q68" s="188">
        <f t="shared" si="31"/>
        <v>1.5249784447976735</v>
      </c>
      <c r="R68" s="167">
        <v>1.666206896551724</v>
      </c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</row>
    <row r="69" spans="1:73" customFormat="1" ht="15.75" thickBot="1" x14ac:dyDescent="0.3">
      <c r="A69" s="24">
        <v>6</v>
      </c>
      <c r="B69" s="181" t="s">
        <v>55</v>
      </c>
      <c r="C69" s="182" t="s">
        <v>49</v>
      </c>
      <c r="D69" s="183" t="s">
        <v>41</v>
      </c>
      <c r="E69" s="184">
        <v>3941.2799999999997</v>
      </c>
      <c r="F69" s="185">
        <f t="shared" si="22"/>
        <v>1.1943272727272727</v>
      </c>
      <c r="G69" s="184">
        <f t="shared" si="23"/>
        <v>4236.8759999999993</v>
      </c>
      <c r="H69" s="185">
        <f t="shared" si="24"/>
        <v>1.283901818181818</v>
      </c>
      <c r="I69" s="186">
        <f t="shared" si="25"/>
        <v>4448.7197999999999</v>
      </c>
      <c r="J69" s="145">
        <f t="shared" si="26"/>
        <v>1.348096909090909</v>
      </c>
      <c r="K69" s="184">
        <f t="shared" si="27"/>
        <v>4671.1557899999998</v>
      </c>
      <c r="L69" s="187">
        <f t="shared" si="28"/>
        <v>1.4155017545454545</v>
      </c>
      <c r="M69" s="184">
        <f>K69*102.5%</f>
        <v>4787.9346847499992</v>
      </c>
      <c r="N69" s="185">
        <f t="shared" si="29"/>
        <v>1.4508892984090906</v>
      </c>
      <c r="O69" s="184"/>
      <c r="P69" s="184">
        <f t="shared" si="30"/>
        <v>4907.6330518687491</v>
      </c>
      <c r="Q69" s="188">
        <f t="shared" si="31"/>
        <v>1.487161530869318</v>
      </c>
      <c r="R69" s="167">
        <v>1.7910344827586206</v>
      </c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</row>
    <row r="70" spans="1:73" customFormat="1" ht="15.75" thickBot="1" x14ac:dyDescent="0.3">
      <c r="A70" s="197">
        <v>7</v>
      </c>
      <c r="B70" s="181" t="s">
        <v>56</v>
      </c>
      <c r="C70" s="182" t="s">
        <v>49</v>
      </c>
      <c r="D70" s="183" t="s">
        <v>41</v>
      </c>
      <c r="E70" s="184">
        <v>3854.34</v>
      </c>
      <c r="F70" s="185">
        <f t="shared" si="22"/>
        <v>1.1679818181818182</v>
      </c>
      <c r="G70" s="184">
        <f t="shared" si="23"/>
        <v>4143.4155000000001</v>
      </c>
      <c r="H70" s="185">
        <f t="shared" si="24"/>
        <v>1.2555804545454545</v>
      </c>
      <c r="I70" s="186">
        <f t="shared" si="25"/>
        <v>4350.5862750000006</v>
      </c>
      <c r="J70" s="145">
        <f t="shared" si="26"/>
        <v>1.3183594772727274</v>
      </c>
      <c r="K70" s="184">
        <f t="shared" si="27"/>
        <v>4568.1155887500008</v>
      </c>
      <c r="L70" s="187">
        <f t="shared" si="28"/>
        <v>1.3842774511363638</v>
      </c>
      <c r="M70" s="184">
        <f>K70*102.5%</f>
        <v>4682.3184784687501</v>
      </c>
      <c r="N70" s="185">
        <f t="shared" si="29"/>
        <v>1.4188843874147727</v>
      </c>
      <c r="O70" s="184"/>
      <c r="P70" s="184">
        <f t="shared" si="30"/>
        <v>4799.3764404304684</v>
      </c>
      <c r="Q70" s="188">
        <f t="shared" si="31"/>
        <v>1.4543564971001419</v>
      </c>
      <c r="R70" s="167">
        <v>1.5889655172413792</v>
      </c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</row>
    <row r="71" spans="1:73" customFormat="1" ht="15.75" thickBot="1" x14ac:dyDescent="0.3">
      <c r="A71" s="24">
        <v>8</v>
      </c>
      <c r="B71" s="181" t="s">
        <v>57</v>
      </c>
      <c r="C71" s="182" t="s">
        <v>49</v>
      </c>
      <c r="D71" s="183" t="s">
        <v>58</v>
      </c>
      <c r="E71" s="184">
        <v>3581.4450000000002</v>
      </c>
      <c r="F71" s="185">
        <f t="shared" si="22"/>
        <v>1.0852863636363637</v>
      </c>
      <c r="G71" s="184">
        <f t="shared" si="23"/>
        <v>3850.053375</v>
      </c>
      <c r="H71" s="185">
        <f t="shared" si="24"/>
        <v>1.1666828409090908</v>
      </c>
      <c r="I71" s="186">
        <f t="shared" si="25"/>
        <v>4042.5560437500003</v>
      </c>
      <c r="J71" s="145">
        <f t="shared" si="26"/>
        <v>1.2250169829545456</v>
      </c>
      <c r="K71" s="184">
        <f t="shared" si="27"/>
        <v>4244.6838459375003</v>
      </c>
      <c r="L71" s="187">
        <f t="shared" si="28"/>
        <v>1.2862678321022729</v>
      </c>
      <c r="M71" s="184">
        <f>K71*102.5%</f>
        <v>4350.8009420859371</v>
      </c>
      <c r="N71" s="185">
        <f t="shared" si="29"/>
        <v>1.3184245279048294</v>
      </c>
      <c r="O71" s="184"/>
      <c r="P71" s="184">
        <f t="shared" si="30"/>
        <v>4459.570965638085</v>
      </c>
      <c r="Q71" s="188">
        <f t="shared" si="31"/>
        <v>1.35138514110245</v>
      </c>
      <c r="R71" s="167">
        <v>1.3496551724137931</v>
      </c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</row>
    <row r="72" spans="1:73" customFormat="1" ht="15.75" customHeight="1" x14ac:dyDescent="0.25">
      <c r="A72" s="253" t="s">
        <v>59</v>
      </c>
      <c r="B72" s="253"/>
      <c r="C72" s="253"/>
      <c r="D72" s="253"/>
      <c r="E72" s="253"/>
      <c r="F72" s="253"/>
      <c r="G72" s="253"/>
      <c r="H72" s="253"/>
      <c r="I72" s="253"/>
      <c r="J72" s="253"/>
      <c r="K72" s="253"/>
      <c r="L72" s="253"/>
      <c r="M72" s="253"/>
      <c r="N72" s="253"/>
      <c r="O72" s="253"/>
      <c r="P72" s="253"/>
      <c r="Q72" s="253"/>
      <c r="R72" s="92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</row>
    <row r="73" spans="1:73" customFormat="1" ht="12.6" customHeight="1" x14ac:dyDescent="0.25">
      <c r="A73" s="253"/>
      <c r="B73" s="253"/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92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</row>
    <row r="74" spans="1:73" customFormat="1" ht="15" hidden="1" x14ac:dyDescent="0.25">
      <c r="A74" s="253"/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  <c r="R74" s="92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</row>
    <row r="75" spans="1:73" customFormat="1" ht="11.45" hidden="1" customHeight="1" x14ac:dyDescent="0.25">
      <c r="A75" s="253"/>
      <c r="B75" s="253"/>
      <c r="C75" s="253"/>
      <c r="D75" s="253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253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</row>
    <row r="76" spans="1:73" customFormat="1" ht="15" hidden="1" x14ac:dyDescent="0.25">
      <c r="A76" s="253"/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5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</row>
    <row r="77" spans="1:73" customFormat="1" ht="17.25" x14ac:dyDescent="0.3">
      <c r="A77" s="1" t="s">
        <v>60</v>
      </c>
      <c r="B77" s="198"/>
      <c r="C77" s="199"/>
      <c r="D77" s="198"/>
      <c r="E77" s="198"/>
      <c r="F77" s="199"/>
      <c r="G77" s="200"/>
      <c r="H77" s="1"/>
      <c r="I77" s="3"/>
      <c r="J77" s="1"/>
      <c r="K77" s="1"/>
      <c r="L77" s="201"/>
      <c r="M77" s="202"/>
      <c r="N77" s="203"/>
      <c r="O77" s="202"/>
      <c r="P77" s="202"/>
      <c r="Q77" s="203"/>
      <c r="R77" s="5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1:73" customFormat="1" ht="17.25" x14ac:dyDescent="0.3">
      <c r="A78" t="s">
        <v>61</v>
      </c>
      <c r="B78" s="204"/>
      <c r="C78" s="205"/>
      <c r="D78" s="204"/>
      <c r="E78" s="204"/>
      <c r="F78" s="205"/>
      <c r="G78" s="206"/>
      <c r="I78" s="207"/>
      <c r="L78" s="208"/>
      <c r="M78" s="209"/>
      <c r="N78" s="210"/>
      <c r="O78" s="209"/>
      <c r="P78" s="209"/>
      <c r="Q78" s="203"/>
      <c r="R78" s="5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</row>
    <row r="79" spans="1:73" customFormat="1" ht="17.25" x14ac:dyDescent="0.3">
      <c r="A79" t="s">
        <v>62</v>
      </c>
      <c r="B79" s="204"/>
      <c r="C79" s="205"/>
      <c r="D79" s="204"/>
      <c r="E79" s="204"/>
      <c r="F79" s="205"/>
      <c r="G79" s="206"/>
      <c r="I79" s="207"/>
      <c r="L79" s="208"/>
      <c r="M79" s="209"/>
      <c r="N79" s="210"/>
      <c r="O79" s="209"/>
      <c r="P79" s="209"/>
      <c r="Q79" s="203"/>
      <c r="R79" s="5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</row>
    <row r="80" spans="1:73" customFormat="1" ht="18.75" x14ac:dyDescent="0.3">
      <c r="A80" s="1"/>
      <c r="B80" s="211"/>
      <c r="C80" s="199"/>
      <c r="D80" s="198"/>
      <c r="E80" s="198"/>
      <c r="F80" s="199"/>
      <c r="G80" s="200"/>
      <c r="H80" s="1"/>
      <c r="I80" s="3"/>
      <c r="J80" s="1"/>
      <c r="K80" s="1"/>
      <c r="L80" s="201"/>
      <c r="M80" s="202"/>
      <c r="N80" s="203"/>
      <c r="O80" s="202"/>
      <c r="P80" s="202"/>
      <c r="Q80" s="203"/>
      <c r="R80" s="5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</row>
    <row r="81" spans="1:73" customFormat="1" ht="18.75" x14ac:dyDescent="0.3">
      <c r="A81" s="1"/>
      <c r="B81" s="212" t="s">
        <v>63</v>
      </c>
      <c r="C81" s="213"/>
      <c r="D81" s="214"/>
      <c r="E81" s="204"/>
      <c r="F81" s="205"/>
      <c r="G81" s="206"/>
      <c r="I81" s="207"/>
      <c r="L81" s="208"/>
      <c r="M81" s="209"/>
      <c r="N81" s="210"/>
      <c r="O81" s="209"/>
      <c r="P81" s="209"/>
      <c r="Q81" s="210"/>
      <c r="R81" s="5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</row>
    <row r="82" spans="1:73" customFormat="1" ht="18.75" x14ac:dyDescent="0.3">
      <c r="A82" s="1"/>
      <c r="B82" s="212" t="s">
        <v>64</v>
      </c>
      <c r="C82" s="213"/>
      <c r="D82" s="214"/>
      <c r="E82" s="214"/>
      <c r="F82" s="211"/>
      <c r="G82" s="215"/>
      <c r="H82" s="216"/>
      <c r="I82" s="217"/>
      <c r="J82" s="218"/>
      <c r="L82" s="212" t="s">
        <v>65</v>
      </c>
      <c r="M82" s="212"/>
      <c r="N82" s="212"/>
      <c r="O82" s="212"/>
      <c r="P82" s="212"/>
      <c r="Q82" s="212"/>
      <c r="R82" s="5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</row>
    <row r="83" spans="1:73" customFormat="1" ht="18.75" x14ac:dyDescent="0.3">
      <c r="A83" s="1"/>
      <c r="B83" s="214" t="s">
        <v>66</v>
      </c>
      <c r="C83" s="213"/>
      <c r="D83" s="214"/>
      <c r="E83" s="214"/>
      <c r="F83" s="211"/>
      <c r="G83" s="215"/>
      <c r="H83" s="216"/>
      <c r="I83" s="217"/>
      <c r="J83" s="218"/>
      <c r="L83" s="212" t="s">
        <v>67</v>
      </c>
      <c r="M83" s="212"/>
      <c r="N83" s="212"/>
      <c r="O83" s="212"/>
      <c r="P83" s="212"/>
      <c r="Q83" s="212"/>
      <c r="R83" s="5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</row>
    <row r="84" spans="1:73" customFormat="1" ht="18.75" x14ac:dyDescent="0.3">
      <c r="A84" s="1"/>
      <c r="B84" s="214" t="s">
        <v>68</v>
      </c>
      <c r="C84" s="213"/>
      <c r="D84" s="213"/>
      <c r="G84" s="219"/>
      <c r="H84" s="205"/>
      <c r="I84" s="220"/>
      <c r="J84" s="205"/>
      <c r="K84" s="205"/>
      <c r="L84" s="221"/>
      <c r="N84" s="222"/>
      <c r="Q84" s="222"/>
      <c r="R84" s="5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</row>
    <row r="85" spans="1:73" customFormat="1" ht="17.25" x14ac:dyDescent="0.3">
      <c r="A85" s="1"/>
      <c r="C85" s="205"/>
      <c r="G85" s="219"/>
      <c r="H85" s="205"/>
      <c r="I85" s="220"/>
      <c r="J85" s="205"/>
      <c r="K85" s="205"/>
      <c r="L85" s="221"/>
      <c r="N85" s="222"/>
      <c r="Q85" s="222"/>
      <c r="R85" s="5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</row>
    <row r="86" spans="1:73" customFormat="1" ht="17.25" x14ac:dyDescent="0.3">
      <c r="A86" s="1"/>
      <c r="C86" s="205"/>
      <c r="G86" s="219"/>
      <c r="H86" s="205"/>
      <c r="I86" s="220"/>
      <c r="J86" s="205"/>
      <c r="K86" s="205"/>
      <c r="L86" s="221"/>
      <c r="N86" s="222"/>
      <c r="Q86" s="222"/>
      <c r="R86" s="5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</row>
    <row r="87" spans="1:73" customFormat="1" ht="18.75" x14ac:dyDescent="0.3">
      <c r="A87" s="223"/>
      <c r="B87" s="211" t="s">
        <v>69</v>
      </c>
      <c r="C87" s="216"/>
      <c r="D87" s="216"/>
      <c r="E87" s="216"/>
      <c r="F87" s="216"/>
      <c r="G87" s="224"/>
      <c r="H87" s="216"/>
      <c r="I87" s="225"/>
      <c r="J87" s="216"/>
      <c r="K87" s="216"/>
      <c r="L87" s="226" t="s">
        <v>70</v>
      </c>
      <c r="M87" s="211"/>
      <c r="N87" s="227"/>
      <c r="O87" s="223"/>
      <c r="P87" s="223"/>
      <c r="Q87" s="228"/>
      <c r="R87" s="229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</row>
    <row r="88" spans="1:73" customFormat="1" ht="18.75" x14ac:dyDescent="0.3">
      <c r="A88" s="1"/>
      <c r="B88" s="205"/>
      <c r="C88" s="205"/>
      <c r="D88" s="205"/>
      <c r="E88" s="205"/>
      <c r="F88" s="205"/>
      <c r="G88" s="206"/>
      <c r="H88" s="205"/>
      <c r="I88" s="220"/>
      <c r="J88" s="205"/>
      <c r="K88" s="205"/>
      <c r="L88" s="230" t="s">
        <v>71</v>
      </c>
      <c r="M88" s="205"/>
      <c r="N88" s="231"/>
      <c r="O88" s="205"/>
      <c r="P88" s="205"/>
      <c r="Q88" s="231"/>
      <c r="R88" s="5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1:73" customFormat="1" ht="17.25" x14ac:dyDescent="0.3">
      <c r="A89" s="1"/>
      <c r="B89" s="199"/>
      <c r="C89" s="199"/>
      <c r="D89" s="199"/>
      <c r="E89" s="199"/>
      <c r="F89" s="199"/>
      <c r="G89" s="200"/>
      <c r="H89" s="199"/>
      <c r="I89" s="232"/>
      <c r="J89" s="199"/>
      <c r="K89" s="199"/>
      <c r="L89" s="233"/>
      <c r="M89" s="199"/>
      <c r="N89" s="234"/>
      <c r="O89" s="199"/>
      <c r="P89" s="199"/>
      <c r="Q89" s="234"/>
      <c r="R89" s="5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</row>
    <row r="90" spans="1:73" customFormat="1" ht="17.25" x14ac:dyDescent="0.3">
      <c r="A90" s="1"/>
      <c r="B90" s="254"/>
      <c r="C90" s="254"/>
      <c r="D90" s="254"/>
      <c r="E90" s="198"/>
      <c r="F90" s="198"/>
      <c r="G90" s="235"/>
      <c r="H90" s="198"/>
      <c r="I90" s="236"/>
      <c r="J90" s="198"/>
      <c r="K90" s="198"/>
      <c r="L90" s="233"/>
      <c r="M90" s="199"/>
      <c r="N90" s="234"/>
      <c r="O90" s="199"/>
      <c r="P90" s="199"/>
      <c r="Q90" s="234"/>
      <c r="R90" s="5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</row>
    <row r="91" spans="1:73" customFormat="1" ht="17.25" x14ac:dyDescent="0.3">
      <c r="A91" s="1"/>
      <c r="B91" s="1"/>
      <c r="C91" s="198"/>
      <c r="D91" s="198"/>
      <c r="E91" s="198"/>
      <c r="F91" s="198"/>
      <c r="G91" s="235"/>
      <c r="H91" s="198"/>
      <c r="I91" s="236"/>
      <c r="J91" s="198"/>
      <c r="K91" s="198"/>
      <c r="L91" s="4"/>
      <c r="M91" s="1"/>
      <c r="N91" s="5"/>
      <c r="O91" s="198"/>
      <c r="P91" s="198"/>
      <c r="Q91" s="237"/>
      <c r="R91" s="5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</row>
    <row r="92" spans="1:73" customFormat="1" ht="17.25" x14ac:dyDescent="0.3">
      <c r="A92" s="1"/>
      <c r="B92" s="199"/>
      <c r="C92" s="199"/>
      <c r="D92" s="199"/>
      <c r="E92" s="199"/>
      <c r="F92" s="199"/>
      <c r="G92" s="200"/>
      <c r="H92" s="199"/>
      <c r="I92" s="232"/>
      <c r="J92" s="199"/>
      <c r="K92" s="199"/>
      <c r="L92" s="233"/>
      <c r="M92" s="199"/>
      <c r="N92" s="234"/>
      <c r="O92" s="199"/>
      <c r="P92" s="199"/>
      <c r="Q92" s="234"/>
      <c r="R92" s="5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</row>
    <row r="93" spans="1:73" customFormat="1" ht="17.25" x14ac:dyDescent="0.3">
      <c r="A93" s="1"/>
      <c r="B93" s="199"/>
      <c r="C93" s="199"/>
      <c r="D93" s="199"/>
      <c r="E93" s="199"/>
      <c r="F93" s="199"/>
      <c r="G93" s="200"/>
      <c r="H93" s="199"/>
      <c r="I93" s="232"/>
      <c r="J93" s="199"/>
      <c r="K93" s="199"/>
      <c r="L93" s="233"/>
      <c r="M93" s="199"/>
      <c r="N93" s="234"/>
      <c r="O93" s="199"/>
      <c r="P93" s="199"/>
      <c r="Q93" s="234"/>
      <c r="R93" s="5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</row>
  </sheetData>
  <mergeCells count="23">
    <mergeCell ref="A61:A62"/>
    <mergeCell ref="B61:B62"/>
    <mergeCell ref="A72:Q76"/>
    <mergeCell ref="B90:D90"/>
    <mergeCell ref="E45:R46"/>
    <mergeCell ref="A48:A51"/>
    <mergeCell ref="B48:B51"/>
    <mergeCell ref="A52:A55"/>
    <mergeCell ref="B52:B55"/>
    <mergeCell ref="E58:R59"/>
    <mergeCell ref="A31:A34"/>
    <mergeCell ref="B31:B34"/>
    <mergeCell ref="A35:A38"/>
    <mergeCell ref="B35:B38"/>
    <mergeCell ref="A39:A42"/>
    <mergeCell ref="B39:B42"/>
    <mergeCell ref="A4:C4"/>
    <mergeCell ref="B6:R7"/>
    <mergeCell ref="C10:N11"/>
    <mergeCell ref="B25:B27"/>
    <mergeCell ref="E25:R26"/>
    <mergeCell ref="A28:A30"/>
    <mergeCell ref="B28:B30"/>
  </mergeCells>
  <pageMargins left="0.2" right="0.2" top="0.75" bottom="0.75" header="0.30000000000000004" footer="0.30000000000000004"/>
  <pageSetup paperSize="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1"/>
  <sheetViews>
    <sheetView workbookViewId="0"/>
  </sheetViews>
  <sheetFormatPr defaultRowHeight="15" x14ac:dyDescent="0.25"/>
  <cols>
    <col min="1" max="1" width="6.140625" customWidth="1"/>
    <col min="2" max="2" width="32.7109375" customWidth="1"/>
    <col min="3" max="3" width="18.42578125" customWidth="1"/>
    <col min="4" max="10" width="9.140625" customWidth="1"/>
    <col min="11" max="11" width="11.85546875" customWidth="1"/>
    <col min="12" max="12" width="9.140625" customWidth="1"/>
  </cols>
  <sheetData>
    <row r="2" spans="1:11" x14ac:dyDescent="0.25">
      <c r="A2" s="7" t="s">
        <v>0</v>
      </c>
      <c r="B2" s="7"/>
      <c r="I2" s="7" t="s">
        <v>72</v>
      </c>
      <c r="J2" s="7"/>
    </row>
    <row r="3" spans="1:11" x14ac:dyDescent="0.25">
      <c r="A3" s="7" t="s">
        <v>2</v>
      </c>
      <c r="B3" s="7"/>
      <c r="I3" s="7" t="s">
        <v>73</v>
      </c>
      <c r="J3" s="7"/>
    </row>
    <row r="6" spans="1:11" x14ac:dyDescent="0.25">
      <c r="B6" s="310" t="s">
        <v>74</v>
      </c>
      <c r="C6" s="310"/>
      <c r="D6" s="310"/>
      <c r="E6" s="310"/>
      <c r="F6" s="310"/>
      <c r="G6" s="310"/>
      <c r="H6" s="310"/>
      <c r="I6" s="310"/>
      <c r="J6" s="310"/>
      <c r="K6" s="310"/>
    </row>
    <row r="7" spans="1:11" ht="38.25" customHeight="1" x14ac:dyDescent="0.25">
      <c r="B7" s="310"/>
      <c r="C7" s="310"/>
      <c r="D7" s="310"/>
      <c r="E7" s="310"/>
      <c r="F7" s="310"/>
      <c r="G7" s="310"/>
      <c r="H7" s="310"/>
      <c r="I7" s="310"/>
      <c r="J7" s="310"/>
      <c r="K7" s="310"/>
    </row>
    <row r="8" spans="1:11" ht="14.25" customHeight="1" x14ac:dyDescent="0.25">
      <c r="B8" s="255"/>
      <c r="C8" s="255"/>
      <c r="D8" s="255"/>
      <c r="E8" s="255"/>
      <c r="F8" s="255"/>
      <c r="G8" s="255"/>
      <c r="H8" s="255"/>
      <c r="I8" s="255"/>
      <c r="J8" s="255"/>
      <c r="K8" s="255"/>
    </row>
    <row r="9" spans="1:11" ht="14.25" customHeight="1" x14ac:dyDescent="0.25">
      <c r="B9" s="7" t="s">
        <v>75</v>
      </c>
      <c r="G9" s="255"/>
      <c r="H9" s="255"/>
      <c r="I9" s="255"/>
      <c r="J9" s="255"/>
      <c r="K9" s="255"/>
    </row>
    <row r="10" spans="1:11" ht="15.75" thickBot="1" x14ac:dyDescent="0.3">
      <c r="A10" s="7" t="s">
        <v>76</v>
      </c>
      <c r="B10" s="7"/>
      <c r="C10" s="7"/>
      <c r="J10" s="256" t="s">
        <v>8</v>
      </c>
    </row>
    <row r="11" spans="1:11" x14ac:dyDescent="0.25">
      <c r="A11" s="257" t="s">
        <v>9</v>
      </c>
      <c r="B11" s="257" t="s">
        <v>10</v>
      </c>
      <c r="C11" s="257" t="s">
        <v>17</v>
      </c>
      <c r="D11" s="257" t="s">
        <v>18</v>
      </c>
      <c r="E11" s="258"/>
      <c r="F11" s="259"/>
      <c r="G11" s="259" t="s">
        <v>77</v>
      </c>
      <c r="H11" s="259"/>
      <c r="I11" s="259"/>
      <c r="J11" s="260"/>
      <c r="K11" s="261" t="s">
        <v>78</v>
      </c>
    </row>
    <row r="12" spans="1:11" x14ac:dyDescent="0.25">
      <c r="A12" s="262" t="s">
        <v>13</v>
      </c>
      <c r="B12" s="262"/>
      <c r="C12" s="262"/>
      <c r="D12" s="262" t="s">
        <v>20</v>
      </c>
      <c r="E12" s="263"/>
      <c r="F12" s="8"/>
      <c r="G12" s="8"/>
      <c r="H12" s="8"/>
      <c r="I12" s="8"/>
      <c r="J12" s="264"/>
      <c r="K12" s="265"/>
    </row>
    <row r="13" spans="1:11" x14ac:dyDescent="0.25">
      <c r="A13" s="266">
        <v>1</v>
      </c>
      <c r="B13" s="267" t="s">
        <v>21</v>
      </c>
      <c r="C13" s="266" t="s">
        <v>22</v>
      </c>
      <c r="D13" s="266" t="s">
        <v>23</v>
      </c>
      <c r="E13" s="268"/>
      <c r="F13" s="269"/>
      <c r="G13" s="270">
        <v>7975</v>
      </c>
      <c r="H13" s="271"/>
      <c r="I13" s="271"/>
      <c r="J13" s="271"/>
      <c r="K13" s="272">
        <f>G13/1450</f>
        <v>5.5</v>
      </c>
    </row>
    <row r="14" spans="1:11" x14ac:dyDescent="0.25">
      <c r="A14" s="266">
        <v>2</v>
      </c>
      <c r="B14" s="267" t="s">
        <v>24</v>
      </c>
      <c r="C14" s="266" t="s">
        <v>22</v>
      </c>
      <c r="D14" s="273" t="s">
        <v>23</v>
      </c>
      <c r="E14" s="274"/>
      <c r="F14" s="275"/>
      <c r="G14" s="276">
        <v>7500</v>
      </c>
      <c r="H14" s="277"/>
      <c r="I14" s="275"/>
      <c r="J14" s="275"/>
      <c r="K14" s="278">
        <f>G14/1450</f>
        <v>5.1724137931034484</v>
      </c>
    </row>
    <row r="15" spans="1:11" x14ac:dyDescent="0.25">
      <c r="A15" s="266">
        <v>3</v>
      </c>
      <c r="B15" s="267" t="s">
        <v>25</v>
      </c>
      <c r="C15" s="266" t="s">
        <v>22</v>
      </c>
      <c r="D15" s="273" t="s">
        <v>23</v>
      </c>
      <c r="E15" s="274"/>
      <c r="F15" s="275"/>
      <c r="G15" s="276">
        <v>7200</v>
      </c>
      <c r="H15" s="277"/>
      <c r="I15" s="275"/>
      <c r="J15" s="275"/>
      <c r="K15" s="278">
        <f>G15/1450</f>
        <v>4.9655172413793105</v>
      </c>
    </row>
    <row r="16" spans="1:11" x14ac:dyDescent="0.25">
      <c r="A16" s="266">
        <v>4</v>
      </c>
      <c r="B16" s="267" t="s">
        <v>79</v>
      </c>
      <c r="C16" s="266" t="s">
        <v>22</v>
      </c>
      <c r="D16" s="273" t="s">
        <v>23</v>
      </c>
      <c r="E16" s="274"/>
      <c r="F16" s="275"/>
      <c r="G16" s="276">
        <v>7055</v>
      </c>
      <c r="H16" s="277"/>
      <c r="I16" s="275"/>
      <c r="J16" s="275"/>
      <c r="K16" s="278">
        <f>G16/1450</f>
        <v>4.86551724137931</v>
      </c>
    </row>
    <row r="17" spans="1:11" x14ac:dyDescent="0.25">
      <c r="A17" s="266">
        <v>5</v>
      </c>
      <c r="B17" s="267" t="s">
        <v>27</v>
      </c>
      <c r="C17" s="266" t="s">
        <v>22</v>
      </c>
      <c r="D17" s="273" t="s">
        <v>23</v>
      </c>
      <c r="E17" s="274"/>
      <c r="F17" s="275"/>
      <c r="G17" s="276">
        <v>6400</v>
      </c>
      <c r="H17" s="277"/>
      <c r="I17" s="275"/>
      <c r="J17" s="275"/>
      <c r="K17" s="278">
        <f>G17/1450</f>
        <v>4.4137931034482758</v>
      </c>
    </row>
    <row r="18" spans="1:11" x14ac:dyDescent="0.25">
      <c r="K18" s="222"/>
    </row>
    <row r="19" spans="1:11" ht="15.75" thickBot="1" x14ac:dyDescent="0.3">
      <c r="A19" s="7" t="s">
        <v>80</v>
      </c>
      <c r="B19" s="7"/>
      <c r="J19" s="256" t="s">
        <v>8</v>
      </c>
      <c r="K19" s="222"/>
    </row>
    <row r="20" spans="1:11" ht="15" customHeight="1" thickBot="1" x14ac:dyDescent="0.3">
      <c r="A20" s="258" t="s">
        <v>9</v>
      </c>
      <c r="B20" s="257" t="s">
        <v>10</v>
      </c>
      <c r="C20" s="260" t="s">
        <v>17</v>
      </c>
      <c r="D20" s="257" t="s">
        <v>18</v>
      </c>
      <c r="E20" s="311" t="s">
        <v>81</v>
      </c>
      <c r="F20" s="311"/>
      <c r="G20" s="311"/>
      <c r="H20" s="311"/>
      <c r="I20" s="311"/>
      <c r="J20" s="311"/>
      <c r="K20" s="261" t="s">
        <v>78</v>
      </c>
    </row>
    <row r="21" spans="1:11" ht="15.75" thickBot="1" x14ac:dyDescent="0.3">
      <c r="A21" s="263" t="s">
        <v>13</v>
      </c>
      <c r="B21" s="262"/>
      <c r="C21" s="264" t="s">
        <v>30</v>
      </c>
      <c r="D21" s="262" t="s">
        <v>20</v>
      </c>
      <c r="E21" s="311"/>
      <c r="F21" s="311"/>
      <c r="G21" s="311"/>
      <c r="H21" s="311"/>
      <c r="I21" s="311"/>
      <c r="J21" s="311"/>
      <c r="K21" s="265" t="s">
        <v>82</v>
      </c>
    </row>
    <row r="22" spans="1:11" x14ac:dyDescent="0.25">
      <c r="A22" s="279"/>
      <c r="B22" s="280"/>
      <c r="C22" s="281"/>
      <c r="D22" s="282"/>
      <c r="E22" s="257">
        <v>0</v>
      </c>
      <c r="F22" s="257">
        <v>1</v>
      </c>
      <c r="G22" s="257">
        <v>2</v>
      </c>
      <c r="H22" s="257">
        <v>3</v>
      </c>
      <c r="I22" s="257">
        <v>4</v>
      </c>
      <c r="J22" s="283">
        <v>5</v>
      </c>
      <c r="K22" s="284"/>
    </row>
    <row r="23" spans="1:11" x14ac:dyDescent="0.25">
      <c r="A23" s="251">
        <v>1</v>
      </c>
      <c r="B23" s="312" t="s">
        <v>32</v>
      </c>
      <c r="C23" s="266" t="s">
        <v>33</v>
      </c>
      <c r="D23" s="266" t="s">
        <v>23</v>
      </c>
      <c r="E23" s="286">
        <f t="shared" ref="E23:E31" si="0">F23/1.075</f>
        <v>4277.2670772536385</v>
      </c>
      <c r="F23" s="287">
        <f t="shared" ref="F23:G31" si="1">G23/1.05</f>
        <v>4598.0621080476612</v>
      </c>
      <c r="G23" s="287">
        <f t="shared" si="1"/>
        <v>4827.9652134500448</v>
      </c>
      <c r="H23" s="287">
        <f t="shared" ref="H23:I31" si="2">I23/1.025</f>
        <v>5069.3634741225469</v>
      </c>
      <c r="I23" s="287">
        <f t="shared" si="2"/>
        <v>5196.0975609756106</v>
      </c>
      <c r="J23" s="288">
        <v>5326</v>
      </c>
      <c r="K23" s="289">
        <f t="shared" ref="K23:K31" si="3">J23/1450</f>
        <v>3.673103448275862</v>
      </c>
    </row>
    <row r="24" spans="1:11" x14ac:dyDescent="0.25">
      <c r="A24" s="251"/>
      <c r="B24" s="312"/>
      <c r="C24" s="266" t="s">
        <v>34</v>
      </c>
      <c r="D24" s="266" t="s">
        <v>23</v>
      </c>
      <c r="E24" s="290">
        <f t="shared" si="0"/>
        <v>3348.0898319696621</v>
      </c>
      <c r="F24" s="291">
        <f t="shared" si="1"/>
        <v>3599.1965693673865</v>
      </c>
      <c r="G24" s="291">
        <f t="shared" si="1"/>
        <v>3779.1563978357558</v>
      </c>
      <c r="H24" s="291">
        <f t="shared" si="2"/>
        <v>3968.1142177275437</v>
      </c>
      <c r="I24" s="291">
        <f t="shared" si="2"/>
        <v>4067.3170731707319</v>
      </c>
      <c r="J24" s="292">
        <v>4169</v>
      </c>
      <c r="K24" s="289">
        <f t="shared" si="3"/>
        <v>2.8751724137931034</v>
      </c>
    </row>
    <row r="25" spans="1:11" x14ac:dyDescent="0.25">
      <c r="A25" s="251"/>
      <c r="B25" s="312"/>
      <c r="C25" s="266" t="s">
        <v>35</v>
      </c>
      <c r="D25" s="266" t="s">
        <v>23</v>
      </c>
      <c r="E25" s="290">
        <f t="shared" si="0"/>
        <v>2977.8644991469191</v>
      </c>
      <c r="F25" s="291">
        <f t="shared" si="1"/>
        <v>3201.2043365829381</v>
      </c>
      <c r="G25" s="291">
        <f t="shared" si="1"/>
        <v>3361.2645534120852</v>
      </c>
      <c r="H25" s="291">
        <f t="shared" si="2"/>
        <v>3529.3277810826894</v>
      </c>
      <c r="I25" s="291">
        <f t="shared" si="2"/>
        <v>3617.5609756097565</v>
      </c>
      <c r="J25" s="292">
        <v>3708</v>
      </c>
      <c r="K25" s="289">
        <f t="shared" si="3"/>
        <v>2.5572413793103448</v>
      </c>
    </row>
    <row r="26" spans="1:11" x14ac:dyDescent="0.25">
      <c r="A26" s="251">
        <v>2</v>
      </c>
      <c r="B26" s="312" t="s">
        <v>36</v>
      </c>
      <c r="C26" s="266" t="s">
        <v>33</v>
      </c>
      <c r="D26" s="266" t="s">
        <v>23</v>
      </c>
      <c r="E26" s="291">
        <f t="shared" si="0"/>
        <v>3887.7675405529226</v>
      </c>
      <c r="F26" s="291">
        <f t="shared" si="1"/>
        <v>4179.3501060943918</v>
      </c>
      <c r="G26" s="291">
        <f t="shared" si="1"/>
        <v>4388.3176113991112</v>
      </c>
      <c r="H26" s="291">
        <f t="shared" si="2"/>
        <v>4607.7334919690666</v>
      </c>
      <c r="I26" s="291">
        <f t="shared" si="2"/>
        <v>4722.9268292682927</v>
      </c>
      <c r="J26" s="292">
        <v>4841</v>
      </c>
      <c r="K26" s="289">
        <f t="shared" si="3"/>
        <v>3.3386206896551722</v>
      </c>
    </row>
    <row r="27" spans="1:11" x14ac:dyDescent="0.25">
      <c r="A27" s="251"/>
      <c r="B27" s="312"/>
      <c r="C27" s="266" t="s">
        <v>34</v>
      </c>
      <c r="D27" s="266" t="s">
        <v>23</v>
      </c>
      <c r="E27" s="291">
        <f t="shared" si="0"/>
        <v>3043.7180290633287</v>
      </c>
      <c r="F27" s="291">
        <f t="shared" si="1"/>
        <v>3271.9968812430784</v>
      </c>
      <c r="G27" s="291">
        <f t="shared" si="1"/>
        <v>3435.5967253052327</v>
      </c>
      <c r="H27" s="291">
        <f t="shared" si="2"/>
        <v>3607.3765615704942</v>
      </c>
      <c r="I27" s="291">
        <f t="shared" si="2"/>
        <v>3697.5609756097565</v>
      </c>
      <c r="J27" s="292">
        <v>3790</v>
      </c>
      <c r="K27" s="289">
        <f t="shared" si="3"/>
        <v>2.613793103448276</v>
      </c>
    </row>
    <row r="28" spans="1:11" x14ac:dyDescent="0.25">
      <c r="A28" s="251"/>
      <c r="B28" s="312"/>
      <c r="C28" s="266" t="s">
        <v>35</v>
      </c>
      <c r="D28" s="266" t="s">
        <v>23</v>
      </c>
      <c r="E28" s="291">
        <f t="shared" si="0"/>
        <v>2707.2225530270398</v>
      </c>
      <c r="F28" s="291">
        <f t="shared" si="1"/>
        <v>2910.2642445040678</v>
      </c>
      <c r="G28" s="291">
        <f t="shared" si="1"/>
        <v>3055.7774567292713</v>
      </c>
      <c r="H28" s="291">
        <f t="shared" si="2"/>
        <v>3208.566329565735</v>
      </c>
      <c r="I28" s="291">
        <f t="shared" si="2"/>
        <v>3288.7804878048782</v>
      </c>
      <c r="J28" s="292">
        <v>3371</v>
      </c>
      <c r="K28" s="289">
        <f t="shared" si="3"/>
        <v>2.3248275862068963</v>
      </c>
    </row>
    <row r="29" spans="1:11" x14ac:dyDescent="0.25">
      <c r="A29" s="251"/>
      <c r="B29" s="312"/>
      <c r="C29" s="266" t="s">
        <v>37</v>
      </c>
      <c r="D29" s="266" t="s">
        <v>23</v>
      </c>
      <c r="E29" s="291">
        <f t="shared" si="0"/>
        <v>1974.8028056640439</v>
      </c>
      <c r="F29" s="291">
        <f t="shared" si="1"/>
        <v>2122.9130160888471</v>
      </c>
      <c r="G29" s="291">
        <f t="shared" si="1"/>
        <v>2229.0586668932897</v>
      </c>
      <c r="H29" s="291">
        <f t="shared" si="2"/>
        <v>2340.5116002379541</v>
      </c>
      <c r="I29" s="291">
        <f t="shared" si="2"/>
        <v>2399.0243902439029</v>
      </c>
      <c r="J29" s="292">
        <v>2459</v>
      </c>
      <c r="K29" s="289">
        <f t="shared" si="3"/>
        <v>1.6958620689655173</v>
      </c>
    </row>
    <row r="30" spans="1:11" x14ac:dyDescent="0.25">
      <c r="A30" s="266">
        <v>3</v>
      </c>
      <c r="B30" s="267" t="s">
        <v>38</v>
      </c>
      <c r="C30" s="266" t="s">
        <v>33</v>
      </c>
      <c r="D30" s="266" t="s">
        <v>39</v>
      </c>
      <c r="E30" s="291">
        <f t="shared" si="0"/>
        <v>2727.2998487332625</v>
      </c>
      <c r="F30" s="291">
        <f t="shared" si="1"/>
        <v>2931.8473373882571</v>
      </c>
      <c r="G30" s="291">
        <f t="shared" si="1"/>
        <v>3078.4397042576702</v>
      </c>
      <c r="H30" s="291">
        <f t="shared" si="2"/>
        <v>3232.3616894705538</v>
      </c>
      <c r="I30" s="291">
        <f t="shared" si="2"/>
        <v>3313.1707317073174</v>
      </c>
      <c r="J30" s="292">
        <v>3396</v>
      </c>
      <c r="K30" s="289">
        <f t="shared" si="3"/>
        <v>2.3420689655172415</v>
      </c>
    </row>
    <row r="31" spans="1:11" ht="14.25" customHeight="1" x14ac:dyDescent="0.25">
      <c r="A31" s="173">
        <v>4</v>
      </c>
      <c r="B31" s="285" t="s">
        <v>40</v>
      </c>
      <c r="C31" s="266" t="s">
        <v>33</v>
      </c>
      <c r="D31" s="266" t="s">
        <v>23</v>
      </c>
      <c r="E31" s="291">
        <f t="shared" si="0"/>
        <v>2265.5220474901453</v>
      </c>
      <c r="F31" s="291">
        <f t="shared" si="1"/>
        <v>2435.4362010519062</v>
      </c>
      <c r="G31" s="291">
        <f t="shared" si="1"/>
        <v>2557.2080111045016</v>
      </c>
      <c r="H31" s="291">
        <f t="shared" si="2"/>
        <v>2685.0684116597267</v>
      </c>
      <c r="I31" s="291">
        <f t="shared" si="2"/>
        <v>2752.1951219512198</v>
      </c>
      <c r="J31" s="293">
        <v>2821</v>
      </c>
      <c r="K31" s="278">
        <f t="shared" si="3"/>
        <v>1.9455172413793103</v>
      </c>
    </row>
    <row r="32" spans="1:11" ht="15.75" hidden="1" customHeight="1" x14ac:dyDescent="0.25">
      <c r="K32" s="222"/>
    </row>
    <row r="33" spans="1:11" hidden="1" x14ac:dyDescent="0.25">
      <c r="K33" s="222"/>
    </row>
    <row r="34" spans="1:11" hidden="1" x14ac:dyDescent="0.25">
      <c r="K34" s="222"/>
    </row>
    <row r="35" spans="1:11" x14ac:dyDescent="0.25">
      <c r="K35" s="222"/>
    </row>
    <row r="36" spans="1:11" x14ac:dyDescent="0.25">
      <c r="K36" s="222"/>
    </row>
    <row r="37" spans="1:11" x14ac:dyDescent="0.25">
      <c r="K37" s="222"/>
    </row>
    <row r="38" spans="1:11" ht="15.75" thickBot="1" x14ac:dyDescent="0.3">
      <c r="A38" s="7" t="s">
        <v>83</v>
      </c>
      <c r="B38" s="7"/>
      <c r="J38" s="256" t="s">
        <v>8</v>
      </c>
      <c r="K38" s="222"/>
    </row>
    <row r="39" spans="1:11" ht="15.75" customHeight="1" thickBot="1" x14ac:dyDescent="0.3">
      <c r="A39" s="258" t="s">
        <v>9</v>
      </c>
      <c r="B39" s="258" t="s">
        <v>10</v>
      </c>
      <c r="C39" s="257" t="s">
        <v>17</v>
      </c>
      <c r="D39" s="257" t="s">
        <v>18</v>
      </c>
      <c r="E39" s="311" t="s">
        <v>81</v>
      </c>
      <c r="F39" s="311"/>
      <c r="G39" s="311"/>
      <c r="H39" s="311"/>
      <c r="I39" s="311"/>
      <c r="J39" s="311"/>
      <c r="K39" s="261" t="s">
        <v>78</v>
      </c>
    </row>
    <row r="40" spans="1:11" ht="15.75" thickBot="1" x14ac:dyDescent="0.3">
      <c r="A40" s="263" t="s">
        <v>13</v>
      </c>
      <c r="B40" s="263"/>
      <c r="C40" s="262" t="s">
        <v>30</v>
      </c>
      <c r="D40" s="262" t="s">
        <v>20</v>
      </c>
      <c r="E40" s="311"/>
      <c r="F40" s="311"/>
      <c r="G40" s="311"/>
      <c r="H40" s="311"/>
      <c r="I40" s="311"/>
      <c r="J40" s="311"/>
      <c r="K40" s="265" t="s">
        <v>82</v>
      </c>
    </row>
    <row r="41" spans="1:11" ht="15.75" thickBot="1" x14ac:dyDescent="0.3">
      <c r="A41" s="279"/>
      <c r="B41" s="279"/>
      <c r="C41" s="294"/>
      <c r="D41" s="294"/>
      <c r="E41" s="257">
        <v>0</v>
      </c>
      <c r="F41" s="257">
        <v>1</v>
      </c>
      <c r="G41" s="257">
        <v>2</v>
      </c>
      <c r="H41" s="257">
        <v>3</v>
      </c>
      <c r="I41" s="257">
        <v>4</v>
      </c>
      <c r="J41" s="283">
        <v>5</v>
      </c>
      <c r="K41" s="284"/>
    </row>
    <row r="42" spans="1:11" x14ac:dyDescent="0.25">
      <c r="A42" s="251">
        <v>1</v>
      </c>
      <c r="B42" s="312" t="s">
        <v>84</v>
      </c>
      <c r="C42" s="266" t="s">
        <v>33</v>
      </c>
      <c r="D42" s="266" t="s">
        <v>23</v>
      </c>
      <c r="E42" s="291">
        <f>F42/1.075</f>
        <v>3887.7675405529226</v>
      </c>
      <c r="F42" s="291">
        <f t="shared" ref="F42:G46" si="4">G42/1.05</f>
        <v>4179.3501060943918</v>
      </c>
      <c r="G42" s="291">
        <f t="shared" si="4"/>
        <v>4388.3176113991112</v>
      </c>
      <c r="H42" s="291">
        <f t="shared" ref="H42:I46" si="5">I42/1.025</f>
        <v>4607.7334919690666</v>
      </c>
      <c r="I42" s="291">
        <f t="shared" si="5"/>
        <v>4722.9268292682927</v>
      </c>
      <c r="J42" s="292">
        <v>4841</v>
      </c>
      <c r="K42" s="278">
        <f>J42/1450</f>
        <v>3.3386206896551722</v>
      </c>
    </row>
    <row r="43" spans="1:11" x14ac:dyDescent="0.25">
      <c r="A43" s="251"/>
      <c r="B43" s="312"/>
      <c r="C43" s="266" t="s">
        <v>34</v>
      </c>
      <c r="D43" s="266" t="s">
        <v>23</v>
      </c>
      <c r="E43" s="291">
        <f>F43/1.075</f>
        <v>3043.7180290633287</v>
      </c>
      <c r="F43" s="291">
        <f t="shared" si="4"/>
        <v>3271.9968812430784</v>
      </c>
      <c r="G43" s="291">
        <f t="shared" si="4"/>
        <v>3435.5967253052327</v>
      </c>
      <c r="H43" s="291">
        <f t="shared" si="5"/>
        <v>3607.3765615704942</v>
      </c>
      <c r="I43" s="291">
        <f t="shared" si="5"/>
        <v>3697.5609756097565</v>
      </c>
      <c r="J43" s="292">
        <v>3790</v>
      </c>
      <c r="K43" s="278">
        <f>J43/1450</f>
        <v>2.613793103448276</v>
      </c>
    </row>
    <row r="44" spans="1:11" x14ac:dyDescent="0.25">
      <c r="A44" s="251"/>
      <c r="B44" s="312"/>
      <c r="C44" s="266" t="s">
        <v>35</v>
      </c>
      <c r="D44" s="266" t="s">
        <v>23</v>
      </c>
      <c r="E44" s="291">
        <f>F44/1.075</f>
        <v>2707.2225530270398</v>
      </c>
      <c r="F44" s="291">
        <f t="shared" si="4"/>
        <v>2910.2642445040678</v>
      </c>
      <c r="G44" s="291">
        <f t="shared" si="4"/>
        <v>3055.7774567292713</v>
      </c>
      <c r="H44" s="291">
        <f t="shared" si="5"/>
        <v>3208.566329565735</v>
      </c>
      <c r="I44" s="291">
        <f t="shared" si="5"/>
        <v>3288.7804878048782</v>
      </c>
      <c r="J44" s="292">
        <v>3371</v>
      </c>
      <c r="K44" s="278">
        <f>J44/1450</f>
        <v>2.3248275862068963</v>
      </c>
    </row>
    <row r="45" spans="1:11" x14ac:dyDescent="0.25">
      <c r="A45" s="251"/>
      <c r="B45" s="312"/>
      <c r="C45" s="266" t="s">
        <v>37</v>
      </c>
      <c r="D45" s="266" t="s">
        <v>23</v>
      </c>
      <c r="E45" s="291">
        <f>F45/1.075</f>
        <v>1974.8028056640439</v>
      </c>
      <c r="F45" s="291">
        <f t="shared" si="4"/>
        <v>2122.9130160888471</v>
      </c>
      <c r="G45" s="291">
        <f t="shared" si="4"/>
        <v>2229.0586668932897</v>
      </c>
      <c r="H45" s="291">
        <f t="shared" si="5"/>
        <v>2340.5116002379541</v>
      </c>
      <c r="I45" s="291">
        <f t="shared" si="5"/>
        <v>2399.0243902439029</v>
      </c>
      <c r="J45" s="292">
        <v>2459</v>
      </c>
      <c r="K45" s="278">
        <f>J45/1450</f>
        <v>1.6958620689655173</v>
      </c>
    </row>
    <row r="46" spans="1:11" x14ac:dyDescent="0.25">
      <c r="A46" s="173">
        <v>2</v>
      </c>
      <c r="B46" s="285" t="s">
        <v>85</v>
      </c>
      <c r="C46" s="266" t="s">
        <v>33</v>
      </c>
      <c r="D46" s="266" t="s">
        <v>23</v>
      </c>
      <c r="E46" s="291">
        <f>F46/1.075</f>
        <v>2265.5220474901453</v>
      </c>
      <c r="F46" s="291">
        <f t="shared" si="4"/>
        <v>2435.4362010519062</v>
      </c>
      <c r="G46" s="291">
        <f t="shared" si="4"/>
        <v>2557.2080111045016</v>
      </c>
      <c r="H46" s="291">
        <f t="shared" si="5"/>
        <v>2685.0684116597267</v>
      </c>
      <c r="I46" s="291">
        <f t="shared" si="5"/>
        <v>2752.1951219512198</v>
      </c>
      <c r="J46" s="292">
        <v>2821</v>
      </c>
      <c r="K46" s="278">
        <f>J46/1450</f>
        <v>1.9455172413793103</v>
      </c>
    </row>
    <row r="47" spans="1:11" x14ac:dyDescent="0.25">
      <c r="K47" s="222"/>
    </row>
    <row r="48" spans="1:11" x14ac:dyDescent="0.25">
      <c r="K48" s="222"/>
    </row>
    <row r="49" spans="1:11" x14ac:dyDescent="0.25">
      <c r="K49" s="222"/>
    </row>
    <row r="50" spans="1:11" x14ac:dyDescent="0.25">
      <c r="K50" s="222"/>
    </row>
    <row r="51" spans="1:11" x14ac:dyDescent="0.25">
      <c r="K51" s="222"/>
    </row>
    <row r="52" spans="1:11" ht="15.75" thickBot="1" x14ac:dyDescent="0.3">
      <c r="A52" s="7" t="s">
        <v>86</v>
      </c>
      <c r="B52" s="7"/>
      <c r="J52" s="256" t="s">
        <v>8</v>
      </c>
      <c r="K52" s="222"/>
    </row>
    <row r="53" spans="1:11" ht="15.75" customHeight="1" thickBot="1" x14ac:dyDescent="0.3">
      <c r="A53" s="258" t="s">
        <v>9</v>
      </c>
      <c r="B53" s="258" t="s">
        <v>10</v>
      </c>
      <c r="C53" s="257" t="s">
        <v>17</v>
      </c>
      <c r="D53" s="257" t="s">
        <v>18</v>
      </c>
      <c r="E53" s="311" t="s">
        <v>81</v>
      </c>
      <c r="F53" s="311"/>
      <c r="G53" s="311"/>
      <c r="H53" s="311"/>
      <c r="I53" s="311"/>
      <c r="J53" s="311"/>
      <c r="K53" s="261" t="s">
        <v>78</v>
      </c>
    </row>
    <row r="54" spans="1:11" ht="15.75" thickBot="1" x14ac:dyDescent="0.3">
      <c r="A54" s="263" t="s">
        <v>13</v>
      </c>
      <c r="B54" s="263"/>
      <c r="C54" s="262" t="s">
        <v>46</v>
      </c>
      <c r="D54" s="262" t="s">
        <v>20</v>
      </c>
      <c r="E54" s="311"/>
      <c r="F54" s="311"/>
      <c r="G54" s="311"/>
      <c r="H54" s="311"/>
      <c r="I54" s="311"/>
      <c r="J54" s="311"/>
      <c r="K54" s="265" t="s">
        <v>82</v>
      </c>
    </row>
    <row r="55" spans="1:11" x14ac:dyDescent="0.25">
      <c r="A55" s="279"/>
      <c r="B55" s="279"/>
      <c r="C55" s="282"/>
      <c r="D55" s="282"/>
      <c r="E55" s="257">
        <v>0</v>
      </c>
      <c r="F55" s="257">
        <v>1</v>
      </c>
      <c r="G55" s="257">
        <v>2</v>
      </c>
      <c r="H55" s="257">
        <v>3</v>
      </c>
      <c r="I55" s="257">
        <v>4</v>
      </c>
      <c r="J55" s="283">
        <v>5</v>
      </c>
      <c r="K55" s="284"/>
    </row>
    <row r="56" spans="1:11" x14ac:dyDescent="0.25">
      <c r="A56" s="251">
        <v>1</v>
      </c>
      <c r="B56" s="312" t="s">
        <v>87</v>
      </c>
      <c r="C56" s="295" t="s">
        <v>48</v>
      </c>
      <c r="D56" s="266" t="s">
        <v>23</v>
      </c>
      <c r="E56" s="290">
        <f t="shared" ref="E56:E64" si="6">F56/1.075</f>
        <v>2610.0484418089231</v>
      </c>
      <c r="F56" s="291">
        <f t="shared" ref="F56:G64" si="7">G56/1.05</f>
        <v>2805.8020749445923</v>
      </c>
      <c r="G56" s="291">
        <f t="shared" si="7"/>
        <v>2946.092178691822</v>
      </c>
      <c r="H56" s="291">
        <f t="shared" ref="H56:I64" si="8">I56/1.025</f>
        <v>3093.3967876264132</v>
      </c>
      <c r="I56" s="291">
        <f t="shared" si="8"/>
        <v>3170.7317073170734</v>
      </c>
      <c r="J56" s="296">
        <v>3250</v>
      </c>
      <c r="K56" s="278">
        <f t="shared" ref="K56:K64" si="9">J56/1450</f>
        <v>2.2413793103448274</v>
      </c>
    </row>
    <row r="57" spans="1:11" x14ac:dyDescent="0.25">
      <c r="A57" s="251"/>
      <c r="B57" s="312"/>
      <c r="C57" s="297" t="s">
        <v>49</v>
      </c>
      <c r="D57" s="298" t="s">
        <v>23</v>
      </c>
      <c r="E57" s="291">
        <f t="shared" si="6"/>
        <v>2561.8629321139897</v>
      </c>
      <c r="F57" s="291">
        <f t="shared" si="7"/>
        <v>2754.0026520225388</v>
      </c>
      <c r="G57" s="291">
        <f t="shared" si="7"/>
        <v>2891.7027846236656</v>
      </c>
      <c r="H57" s="291">
        <f t="shared" si="8"/>
        <v>3036.2879238548489</v>
      </c>
      <c r="I57" s="291">
        <f t="shared" si="8"/>
        <v>3112.1951219512198</v>
      </c>
      <c r="J57" s="296">
        <v>3190</v>
      </c>
      <c r="K57" s="278">
        <f t="shared" si="9"/>
        <v>2.2000000000000002</v>
      </c>
    </row>
    <row r="58" spans="1:11" x14ac:dyDescent="0.25">
      <c r="A58" s="266">
        <v>3</v>
      </c>
      <c r="B58" s="299" t="s">
        <v>51</v>
      </c>
      <c r="C58" s="266" t="s">
        <v>49</v>
      </c>
      <c r="D58" s="266" t="s">
        <v>41</v>
      </c>
      <c r="E58" s="291">
        <f t="shared" si="6"/>
        <v>2265.5220474901453</v>
      </c>
      <c r="F58" s="291">
        <f t="shared" si="7"/>
        <v>2435.4362010519062</v>
      </c>
      <c r="G58" s="291">
        <f t="shared" si="7"/>
        <v>2557.2080111045016</v>
      </c>
      <c r="H58" s="291">
        <f t="shared" si="8"/>
        <v>2685.0684116597267</v>
      </c>
      <c r="I58" s="291">
        <f t="shared" si="8"/>
        <v>2752.1951219512198</v>
      </c>
      <c r="J58" s="296">
        <v>2821</v>
      </c>
      <c r="K58" s="278">
        <f t="shared" si="9"/>
        <v>1.9455172413793103</v>
      </c>
    </row>
    <row r="59" spans="1:11" x14ac:dyDescent="0.25">
      <c r="A59" s="300">
        <v>4</v>
      </c>
      <c r="B59" s="301" t="s">
        <v>52</v>
      </c>
      <c r="C59" s="180" t="s">
        <v>49</v>
      </c>
      <c r="D59" s="180" t="s">
        <v>41</v>
      </c>
      <c r="E59" s="287">
        <f t="shared" si="6"/>
        <v>2259.097312864154</v>
      </c>
      <c r="F59" s="287">
        <f t="shared" si="7"/>
        <v>2428.5296113289655</v>
      </c>
      <c r="G59" s="287">
        <f t="shared" si="7"/>
        <v>2549.9560918954139</v>
      </c>
      <c r="H59" s="287">
        <f t="shared" si="8"/>
        <v>2677.4538964901849</v>
      </c>
      <c r="I59" s="287">
        <f t="shared" si="8"/>
        <v>2744.3902439024391</v>
      </c>
      <c r="J59" s="301">
        <v>2813</v>
      </c>
      <c r="K59" s="278">
        <f t="shared" si="9"/>
        <v>1.94</v>
      </c>
    </row>
    <row r="60" spans="1:11" x14ac:dyDescent="0.25">
      <c r="A60" s="266">
        <v>5</v>
      </c>
      <c r="B60" s="285" t="s">
        <v>53</v>
      </c>
      <c r="C60" s="266" t="s">
        <v>49</v>
      </c>
      <c r="D60" s="266" t="s">
        <v>41</v>
      </c>
      <c r="E60" s="291">
        <f t="shared" si="6"/>
        <v>1979.6213566335368</v>
      </c>
      <c r="F60" s="291">
        <f t="shared" si="7"/>
        <v>2128.0929583810521</v>
      </c>
      <c r="G60" s="291">
        <f t="shared" si="7"/>
        <v>2234.497606300105</v>
      </c>
      <c r="H60" s="291">
        <f t="shared" si="8"/>
        <v>2346.2224866151105</v>
      </c>
      <c r="I60" s="291">
        <f t="shared" si="8"/>
        <v>2404.8780487804879</v>
      </c>
      <c r="J60" s="296">
        <v>2465</v>
      </c>
      <c r="K60" s="278">
        <f t="shared" si="9"/>
        <v>1.7</v>
      </c>
    </row>
    <row r="61" spans="1:11" x14ac:dyDescent="0.25">
      <c r="A61" s="266">
        <v>6</v>
      </c>
      <c r="B61" s="267" t="s">
        <v>54</v>
      </c>
      <c r="C61" s="131" t="s">
        <v>49</v>
      </c>
      <c r="D61" s="131" t="s">
        <v>41</v>
      </c>
      <c r="E61" s="291">
        <f t="shared" si="6"/>
        <v>1967.5749792098036</v>
      </c>
      <c r="F61" s="291">
        <f t="shared" si="7"/>
        <v>2115.1431026505388</v>
      </c>
      <c r="G61" s="291">
        <f t="shared" si="7"/>
        <v>2220.9002577830661</v>
      </c>
      <c r="H61" s="291">
        <f t="shared" si="8"/>
        <v>2331.9452706722195</v>
      </c>
      <c r="I61" s="291">
        <f t="shared" si="8"/>
        <v>2390.2439024390246</v>
      </c>
      <c r="J61" s="267">
        <v>2450</v>
      </c>
      <c r="K61" s="278">
        <f t="shared" si="9"/>
        <v>1.6896551724137931</v>
      </c>
    </row>
    <row r="62" spans="1:11" x14ac:dyDescent="0.25">
      <c r="A62" s="131">
        <v>7</v>
      </c>
      <c r="B62" s="267" t="s">
        <v>55</v>
      </c>
      <c r="C62" s="131" t="s">
        <v>49</v>
      </c>
      <c r="D62" s="131" t="s">
        <v>41</v>
      </c>
      <c r="E62" s="291">
        <f t="shared" si="6"/>
        <v>1909.752367575883</v>
      </c>
      <c r="F62" s="291">
        <f t="shared" si="7"/>
        <v>2052.9837951440741</v>
      </c>
      <c r="G62" s="291">
        <f t="shared" si="7"/>
        <v>2155.6329849012777</v>
      </c>
      <c r="H62" s="291">
        <f t="shared" si="8"/>
        <v>2263.4146341463415</v>
      </c>
      <c r="I62" s="291">
        <f t="shared" si="8"/>
        <v>2320</v>
      </c>
      <c r="J62" s="267">
        <v>2378</v>
      </c>
      <c r="K62" s="278">
        <f t="shared" si="9"/>
        <v>1.64</v>
      </c>
    </row>
    <row r="63" spans="1:11" x14ac:dyDescent="0.25">
      <c r="A63" s="131">
        <v>8</v>
      </c>
      <c r="B63" s="267" t="s">
        <v>56</v>
      </c>
      <c r="C63" s="131" t="s">
        <v>49</v>
      </c>
      <c r="D63" s="131" t="s">
        <v>58</v>
      </c>
      <c r="E63" s="291">
        <f t="shared" si="6"/>
        <v>1664.0062681317197</v>
      </c>
      <c r="F63" s="291">
        <f t="shared" si="7"/>
        <v>1788.8067382415986</v>
      </c>
      <c r="G63" s="291">
        <f t="shared" si="7"/>
        <v>1878.2470751536787</v>
      </c>
      <c r="H63" s="291">
        <f t="shared" si="8"/>
        <v>1972.1594289113627</v>
      </c>
      <c r="I63" s="291">
        <f t="shared" si="8"/>
        <v>2021.4634146341466</v>
      </c>
      <c r="J63" s="267">
        <v>2072</v>
      </c>
      <c r="K63" s="278">
        <f t="shared" si="9"/>
        <v>1.4289655172413793</v>
      </c>
    </row>
    <row r="64" spans="1:11" x14ac:dyDescent="0.25">
      <c r="A64" s="131">
        <v>9</v>
      </c>
      <c r="B64" s="250" t="s">
        <v>57</v>
      </c>
      <c r="C64" s="131" t="s">
        <v>49</v>
      </c>
      <c r="D64" s="131" t="s">
        <v>58</v>
      </c>
      <c r="E64" s="291">
        <f t="shared" si="6"/>
        <v>1450.3838418175123</v>
      </c>
      <c r="F64" s="291">
        <f t="shared" si="7"/>
        <v>1559.1626299538257</v>
      </c>
      <c r="G64" s="291">
        <f t="shared" si="7"/>
        <v>1637.120761451517</v>
      </c>
      <c r="H64" s="291">
        <f t="shared" si="8"/>
        <v>1718.9767995240929</v>
      </c>
      <c r="I64" s="291">
        <f t="shared" si="8"/>
        <v>1761.9512195121952</v>
      </c>
      <c r="J64" s="267">
        <v>1806</v>
      </c>
      <c r="K64" s="278">
        <f t="shared" si="9"/>
        <v>1.2455172413793103</v>
      </c>
    </row>
    <row r="69" spans="1:11" ht="15.75" customHeight="1" x14ac:dyDescent="0.25"/>
    <row r="70" spans="1:11" x14ac:dyDescent="0.25">
      <c r="B70" s="7" t="s">
        <v>88</v>
      </c>
      <c r="C70" s="7"/>
      <c r="D70" s="7"/>
    </row>
    <row r="71" spans="1:11" ht="9.75" customHeight="1" x14ac:dyDescent="0.25"/>
    <row r="72" spans="1:11" ht="15.75" customHeight="1" thickBot="1" x14ac:dyDescent="0.3">
      <c r="A72" s="7" t="s">
        <v>89</v>
      </c>
      <c r="B72" s="7"/>
      <c r="J72" s="256" t="s">
        <v>8</v>
      </c>
      <c r="K72" s="222"/>
    </row>
    <row r="73" spans="1:11" x14ac:dyDescent="0.25">
      <c r="A73" s="257" t="s">
        <v>9</v>
      </c>
      <c r="B73" s="257" t="s">
        <v>10</v>
      </c>
      <c r="C73" s="257" t="s">
        <v>17</v>
      </c>
      <c r="D73" s="257" t="s">
        <v>18</v>
      </c>
      <c r="E73" s="258"/>
      <c r="F73" s="259"/>
      <c r="G73" s="259" t="s">
        <v>77</v>
      </c>
      <c r="H73" s="259"/>
      <c r="I73" s="259"/>
      <c r="J73" s="260"/>
      <c r="K73" s="261" t="s">
        <v>78</v>
      </c>
    </row>
    <row r="74" spans="1:11" x14ac:dyDescent="0.25">
      <c r="A74" s="262" t="s">
        <v>13</v>
      </c>
      <c r="B74" s="262"/>
      <c r="C74" s="262"/>
      <c r="D74" s="262" t="s">
        <v>20</v>
      </c>
      <c r="E74" s="263"/>
      <c r="F74" s="8"/>
      <c r="G74" s="8"/>
      <c r="H74" s="8"/>
      <c r="I74" s="8"/>
      <c r="J74" s="264"/>
      <c r="K74" s="265"/>
    </row>
    <row r="75" spans="1:11" x14ac:dyDescent="0.25">
      <c r="A75" s="266">
        <v>1</v>
      </c>
      <c r="B75" s="267" t="s">
        <v>90</v>
      </c>
      <c r="C75" s="266" t="s">
        <v>49</v>
      </c>
      <c r="D75" s="273" t="s">
        <v>23</v>
      </c>
      <c r="E75" s="274"/>
      <c r="F75" s="275"/>
      <c r="G75" s="302">
        <v>4151</v>
      </c>
      <c r="H75" s="303"/>
      <c r="I75" s="303"/>
      <c r="J75" s="304"/>
      <c r="K75" s="278">
        <f>G75/1450</f>
        <v>2.8627586206896551</v>
      </c>
    </row>
    <row r="76" spans="1:11" ht="15.75" thickBot="1" x14ac:dyDescent="0.3">
      <c r="A76" s="7" t="s">
        <v>91</v>
      </c>
      <c r="B76" s="7"/>
      <c r="J76" s="256" t="s">
        <v>8</v>
      </c>
    </row>
    <row r="77" spans="1:11" ht="15.75" customHeight="1" thickBot="1" x14ac:dyDescent="0.3">
      <c r="A77" s="258" t="s">
        <v>9</v>
      </c>
      <c r="B77" s="258" t="s">
        <v>10</v>
      </c>
      <c r="C77" s="257" t="s">
        <v>17</v>
      </c>
      <c r="D77" s="257" t="s">
        <v>18</v>
      </c>
      <c r="E77" s="311" t="s">
        <v>81</v>
      </c>
      <c r="F77" s="311"/>
      <c r="G77" s="311"/>
      <c r="H77" s="311"/>
      <c r="I77" s="311"/>
      <c r="J77" s="311"/>
      <c r="K77" s="261" t="s">
        <v>78</v>
      </c>
    </row>
    <row r="78" spans="1:11" ht="15.75" thickBot="1" x14ac:dyDescent="0.3">
      <c r="A78" s="263" t="s">
        <v>13</v>
      </c>
      <c r="B78" s="263"/>
      <c r="C78" s="262" t="s">
        <v>46</v>
      </c>
      <c r="D78" s="262" t="s">
        <v>20</v>
      </c>
      <c r="E78" s="311"/>
      <c r="F78" s="311"/>
      <c r="G78" s="311"/>
      <c r="H78" s="311"/>
      <c r="I78" s="311"/>
      <c r="J78" s="311"/>
      <c r="K78" s="265" t="s">
        <v>82</v>
      </c>
    </row>
    <row r="79" spans="1:11" x14ac:dyDescent="0.25">
      <c r="A79" s="279"/>
      <c r="B79" s="279"/>
      <c r="C79" s="282"/>
      <c r="D79" s="282"/>
      <c r="E79" s="257">
        <v>0</v>
      </c>
      <c r="F79" s="257">
        <v>1</v>
      </c>
      <c r="G79" s="257">
        <v>2</v>
      </c>
      <c r="H79" s="257">
        <v>3</v>
      </c>
      <c r="I79" s="257">
        <v>4</v>
      </c>
      <c r="J79" s="283">
        <v>5</v>
      </c>
      <c r="K79" s="284"/>
    </row>
    <row r="80" spans="1:11" x14ac:dyDescent="0.25">
      <c r="A80" s="251">
        <v>1</v>
      </c>
      <c r="B80" s="312" t="s">
        <v>92</v>
      </c>
      <c r="C80" s="295" t="s">
        <v>48</v>
      </c>
      <c r="D80" s="266" t="s">
        <v>23</v>
      </c>
      <c r="E80" s="290">
        <f>F80/1.075</f>
        <v>2318.5261081545727</v>
      </c>
      <c r="F80" s="291">
        <f t="shared" ref="F80:G84" si="10">G80/1.05</f>
        <v>2492.4155662661656</v>
      </c>
      <c r="G80" s="291">
        <f t="shared" si="10"/>
        <v>2617.0363445794742</v>
      </c>
      <c r="H80" s="291">
        <f t="shared" ref="H80:I84" si="11">I80/1.025</f>
        <v>2747.8881618084479</v>
      </c>
      <c r="I80" s="291">
        <f t="shared" si="11"/>
        <v>2816.5853658536589</v>
      </c>
      <c r="J80" s="274">
        <v>2887</v>
      </c>
      <c r="K80" s="278">
        <f>J80/1450</f>
        <v>1.9910344827586206</v>
      </c>
    </row>
    <row r="81" spans="1:11" x14ac:dyDescent="0.25">
      <c r="A81" s="251"/>
      <c r="B81" s="312"/>
      <c r="C81" s="297" t="s">
        <v>49</v>
      </c>
      <c r="D81" s="298" t="s">
        <v>23</v>
      </c>
      <c r="E81" s="291">
        <f>F81/1.075</f>
        <v>2047.8841620346934</v>
      </c>
      <c r="F81" s="291">
        <f t="shared" si="10"/>
        <v>2201.4754741872953</v>
      </c>
      <c r="G81" s="291">
        <f t="shared" si="10"/>
        <v>2311.5492478966603</v>
      </c>
      <c r="H81" s="291">
        <f t="shared" si="11"/>
        <v>2427.1267102914935</v>
      </c>
      <c r="I81" s="291">
        <f t="shared" si="11"/>
        <v>2487.8048780487807</v>
      </c>
      <c r="J81" s="274">
        <v>2550</v>
      </c>
      <c r="K81" s="278">
        <f>J81/1450</f>
        <v>1.7586206896551724</v>
      </c>
    </row>
    <row r="82" spans="1:11" x14ac:dyDescent="0.25">
      <c r="A82" s="266">
        <v>2</v>
      </c>
      <c r="B82" s="299" t="s">
        <v>92</v>
      </c>
      <c r="C82" s="266" t="s">
        <v>49</v>
      </c>
      <c r="D82" s="266" t="s">
        <v>93</v>
      </c>
      <c r="E82" s="291">
        <f>F82/1.075</f>
        <v>1916.9801940301229</v>
      </c>
      <c r="F82" s="291">
        <f t="shared" si="10"/>
        <v>2060.7537085823819</v>
      </c>
      <c r="G82" s="291">
        <f t="shared" si="10"/>
        <v>2163.7913940115013</v>
      </c>
      <c r="H82" s="291">
        <f t="shared" si="11"/>
        <v>2271.9809637120766</v>
      </c>
      <c r="I82" s="291">
        <f t="shared" si="11"/>
        <v>2328.7804878048782</v>
      </c>
      <c r="J82" s="274">
        <v>2387</v>
      </c>
      <c r="K82" s="278">
        <f>J82/1450</f>
        <v>1.646206896551724</v>
      </c>
    </row>
    <row r="83" spans="1:11" x14ac:dyDescent="0.25">
      <c r="A83" s="300">
        <v>3</v>
      </c>
      <c r="B83" s="301" t="s">
        <v>92</v>
      </c>
      <c r="C83" s="180" t="s">
        <v>22</v>
      </c>
      <c r="D83" s="180" t="s">
        <v>93</v>
      </c>
      <c r="E83" s="287">
        <f>F83/1.075</f>
        <v>1744.3154509566095</v>
      </c>
      <c r="F83" s="287">
        <f t="shared" si="10"/>
        <v>1875.1391097783551</v>
      </c>
      <c r="G83" s="287">
        <f t="shared" si="10"/>
        <v>1968.8960652672729</v>
      </c>
      <c r="H83" s="287">
        <f t="shared" si="11"/>
        <v>2067.3408685306367</v>
      </c>
      <c r="I83" s="287">
        <f t="shared" si="11"/>
        <v>2119.0243902439024</v>
      </c>
      <c r="J83" s="305">
        <v>2172</v>
      </c>
      <c r="K83" s="278">
        <f>J83/1450</f>
        <v>1.4979310344827585</v>
      </c>
    </row>
    <row r="84" spans="1:11" x14ac:dyDescent="0.25">
      <c r="A84" s="131">
        <v>4</v>
      </c>
      <c r="B84" s="267" t="s">
        <v>56</v>
      </c>
      <c r="C84" s="131" t="s">
        <v>49</v>
      </c>
      <c r="D84" s="131" t="s">
        <v>41</v>
      </c>
      <c r="E84" s="291">
        <f>F84/1.075</f>
        <v>1664.0062681317197</v>
      </c>
      <c r="F84" s="291">
        <f t="shared" si="10"/>
        <v>1788.8067382415986</v>
      </c>
      <c r="G84" s="291">
        <f t="shared" si="10"/>
        <v>1878.2470751536787</v>
      </c>
      <c r="H84" s="291">
        <f t="shared" si="11"/>
        <v>1972.1594289113627</v>
      </c>
      <c r="I84" s="291">
        <f t="shared" si="11"/>
        <v>2021.4634146341466</v>
      </c>
      <c r="J84" s="306">
        <v>2072</v>
      </c>
      <c r="K84" s="278">
        <f>J84/1450</f>
        <v>1.4289655172413793</v>
      </c>
    </row>
    <row r="86" spans="1:11" x14ac:dyDescent="0.25">
      <c r="B86" s="7" t="s">
        <v>94</v>
      </c>
      <c r="C86" s="7"/>
      <c r="D86" s="7"/>
    </row>
    <row r="87" spans="1:11" ht="10.5" customHeight="1" x14ac:dyDescent="0.25"/>
    <row r="88" spans="1:11" ht="15.75" thickBot="1" x14ac:dyDescent="0.3">
      <c r="A88" s="7" t="s">
        <v>89</v>
      </c>
      <c r="B88" s="7"/>
      <c r="J88" s="256" t="s">
        <v>8</v>
      </c>
      <c r="K88" s="222"/>
    </row>
    <row r="89" spans="1:11" x14ac:dyDescent="0.25">
      <c r="A89" s="257" t="s">
        <v>9</v>
      </c>
      <c r="B89" s="257" t="s">
        <v>10</v>
      </c>
      <c r="C89" s="257" t="s">
        <v>17</v>
      </c>
      <c r="D89" s="257" t="s">
        <v>18</v>
      </c>
      <c r="E89" s="258"/>
      <c r="F89" s="259"/>
      <c r="G89" s="259" t="s">
        <v>77</v>
      </c>
      <c r="H89" s="259"/>
      <c r="I89" s="259"/>
      <c r="J89" s="260"/>
      <c r="K89" s="261" t="s">
        <v>78</v>
      </c>
    </row>
    <row r="90" spans="1:11" x14ac:dyDescent="0.25">
      <c r="A90" s="262" t="s">
        <v>13</v>
      </c>
      <c r="B90" s="262"/>
      <c r="C90" s="262"/>
      <c r="D90" s="262" t="s">
        <v>20</v>
      </c>
      <c r="E90" s="263"/>
      <c r="F90" s="8"/>
      <c r="G90" s="8"/>
      <c r="H90" s="8"/>
      <c r="I90" s="8"/>
      <c r="J90" s="264"/>
      <c r="K90" s="265"/>
    </row>
    <row r="91" spans="1:11" x14ac:dyDescent="0.25">
      <c r="A91" s="266">
        <v>1</v>
      </c>
      <c r="B91" s="267" t="s">
        <v>95</v>
      </c>
      <c r="C91" s="266" t="s">
        <v>22</v>
      </c>
      <c r="D91" s="273" t="s">
        <v>23</v>
      </c>
      <c r="E91" s="274"/>
      <c r="F91" s="275"/>
      <c r="G91" s="302">
        <v>4507</v>
      </c>
      <c r="H91" s="303"/>
      <c r="I91" s="303"/>
      <c r="J91" s="304"/>
      <c r="K91" s="272">
        <f>G91/1450</f>
        <v>3.1082758620689654</v>
      </c>
    </row>
    <row r="92" spans="1:11" ht="15.75" thickBot="1" x14ac:dyDescent="0.3">
      <c r="A92" s="7" t="s">
        <v>91</v>
      </c>
      <c r="B92" s="7"/>
      <c r="J92" s="256" t="s">
        <v>8</v>
      </c>
    </row>
    <row r="93" spans="1:11" ht="15.75" thickBot="1" x14ac:dyDescent="0.3">
      <c r="A93" s="258" t="s">
        <v>9</v>
      </c>
      <c r="B93" s="258" t="s">
        <v>10</v>
      </c>
      <c r="C93" s="257" t="s">
        <v>17</v>
      </c>
      <c r="D93" s="257" t="s">
        <v>18</v>
      </c>
      <c r="E93" s="311" t="s">
        <v>81</v>
      </c>
      <c r="F93" s="311"/>
      <c r="G93" s="311"/>
      <c r="H93" s="311"/>
      <c r="I93" s="311"/>
      <c r="J93" s="311"/>
      <c r="K93" s="261" t="s">
        <v>78</v>
      </c>
    </row>
    <row r="94" spans="1:11" ht="15.75" thickBot="1" x14ac:dyDescent="0.3">
      <c r="A94" s="263" t="s">
        <v>13</v>
      </c>
      <c r="B94" s="263"/>
      <c r="C94" s="262" t="s">
        <v>46</v>
      </c>
      <c r="D94" s="262" t="s">
        <v>20</v>
      </c>
      <c r="E94" s="311"/>
      <c r="F94" s="311"/>
      <c r="G94" s="311"/>
      <c r="H94" s="311"/>
      <c r="I94" s="311"/>
      <c r="J94" s="311"/>
      <c r="K94" s="265" t="s">
        <v>82</v>
      </c>
    </row>
    <row r="95" spans="1:11" x14ac:dyDescent="0.25">
      <c r="A95" s="279"/>
      <c r="B95" s="279"/>
      <c r="C95" s="282"/>
      <c r="D95" s="282"/>
      <c r="E95" s="257">
        <v>0</v>
      </c>
      <c r="F95" s="257">
        <v>1</v>
      </c>
      <c r="G95" s="257">
        <v>2</v>
      </c>
      <c r="H95" s="257">
        <v>3</v>
      </c>
      <c r="I95" s="257">
        <v>4</v>
      </c>
      <c r="J95" s="283">
        <v>5</v>
      </c>
      <c r="K95" s="284"/>
    </row>
    <row r="96" spans="1:11" x14ac:dyDescent="0.25">
      <c r="A96" s="173">
        <v>1</v>
      </c>
      <c r="B96" s="285" t="s">
        <v>96</v>
      </c>
      <c r="C96" s="266" t="s">
        <v>49</v>
      </c>
      <c r="D96" s="266" t="s">
        <v>23</v>
      </c>
      <c r="E96" s="291">
        <f t="shared" ref="E96:E102" si="12">F96/1.075</f>
        <v>2675.9019717253327</v>
      </c>
      <c r="F96" s="291">
        <f t="shared" ref="F96:G102" si="13">G96/1.05</f>
        <v>2876.5946196047325</v>
      </c>
      <c r="G96" s="291">
        <f t="shared" si="13"/>
        <v>3020.4243505849695</v>
      </c>
      <c r="H96" s="291">
        <f t="shared" ref="H96:I102" si="14">I96/1.025</f>
        <v>3171.4455681142181</v>
      </c>
      <c r="I96" s="291">
        <f t="shared" si="14"/>
        <v>3250.7317073170734</v>
      </c>
      <c r="J96" s="296">
        <v>3332</v>
      </c>
      <c r="K96" s="278">
        <f t="shared" ref="K96:K102" si="15">J96/1450</f>
        <v>2.2979310344827586</v>
      </c>
    </row>
    <row r="97" spans="1:11" x14ac:dyDescent="0.25">
      <c r="A97" s="266">
        <v>2</v>
      </c>
      <c r="B97" s="267" t="s">
        <v>97</v>
      </c>
      <c r="C97" s="266" t="s">
        <v>49</v>
      </c>
      <c r="D97" s="266" t="s">
        <v>23</v>
      </c>
      <c r="E97" s="291">
        <f t="shared" si="12"/>
        <v>2561.8629321139897</v>
      </c>
      <c r="F97" s="291">
        <f t="shared" si="13"/>
        <v>2754.0026520225388</v>
      </c>
      <c r="G97" s="291">
        <f t="shared" si="13"/>
        <v>2891.7027846236656</v>
      </c>
      <c r="H97" s="291">
        <f t="shared" si="14"/>
        <v>3036.2879238548489</v>
      </c>
      <c r="I97" s="291">
        <f t="shared" si="14"/>
        <v>3112.1951219512198</v>
      </c>
      <c r="J97" s="296">
        <v>3190</v>
      </c>
      <c r="K97" s="278">
        <f t="shared" si="15"/>
        <v>2.2000000000000002</v>
      </c>
    </row>
    <row r="98" spans="1:11" x14ac:dyDescent="0.25">
      <c r="A98" s="173">
        <v>3</v>
      </c>
      <c r="B98" s="267" t="s">
        <v>98</v>
      </c>
      <c r="C98" s="131" t="s">
        <v>49</v>
      </c>
      <c r="D98" s="266" t="s">
        <v>23</v>
      </c>
      <c r="E98" s="291">
        <f t="shared" si="12"/>
        <v>2545.8010955490113</v>
      </c>
      <c r="F98" s="291">
        <f t="shared" si="13"/>
        <v>2736.7361777151868</v>
      </c>
      <c r="G98" s="291">
        <f t="shared" si="13"/>
        <v>2873.5729866009465</v>
      </c>
      <c r="H98" s="291">
        <f t="shared" si="14"/>
        <v>3017.2516359309939</v>
      </c>
      <c r="I98" s="291">
        <f t="shared" si="14"/>
        <v>3092.6829268292686</v>
      </c>
      <c r="J98" s="267">
        <v>3170</v>
      </c>
      <c r="K98" s="278">
        <f t="shared" si="15"/>
        <v>2.1862068965517243</v>
      </c>
    </row>
    <row r="99" spans="1:11" x14ac:dyDescent="0.25">
      <c r="A99" s="131">
        <v>4</v>
      </c>
      <c r="B99" s="267" t="s">
        <v>55</v>
      </c>
      <c r="C99" s="131" t="s">
        <v>49</v>
      </c>
      <c r="D99" s="131" t="s">
        <v>41</v>
      </c>
      <c r="E99" s="291">
        <f t="shared" si="12"/>
        <v>1909.752367575883</v>
      </c>
      <c r="F99" s="291">
        <f t="shared" si="13"/>
        <v>2052.9837951440741</v>
      </c>
      <c r="G99" s="291">
        <f t="shared" si="13"/>
        <v>2155.6329849012777</v>
      </c>
      <c r="H99" s="291">
        <f t="shared" si="14"/>
        <v>2263.4146341463415</v>
      </c>
      <c r="I99" s="291">
        <f t="shared" si="14"/>
        <v>2320</v>
      </c>
      <c r="J99" s="267">
        <v>2378</v>
      </c>
      <c r="K99" s="278">
        <f t="shared" si="15"/>
        <v>1.64</v>
      </c>
    </row>
    <row r="100" spans="1:11" x14ac:dyDescent="0.25">
      <c r="A100" s="266">
        <v>5</v>
      </c>
      <c r="B100" s="267" t="s">
        <v>99</v>
      </c>
      <c r="C100" s="131" t="s">
        <v>49</v>
      </c>
      <c r="D100" s="131" t="s">
        <v>41</v>
      </c>
      <c r="E100" s="307">
        <f t="shared" si="12"/>
        <v>1833.4586438922372</v>
      </c>
      <c r="F100" s="307">
        <f t="shared" si="13"/>
        <v>1970.9680421841549</v>
      </c>
      <c r="G100" s="307">
        <f t="shared" si="13"/>
        <v>2069.5164442933628</v>
      </c>
      <c r="H100" s="307">
        <f t="shared" si="14"/>
        <v>2172.9922665080312</v>
      </c>
      <c r="I100" s="307">
        <f t="shared" si="14"/>
        <v>2227.3170731707319</v>
      </c>
      <c r="J100" s="267">
        <v>2283</v>
      </c>
      <c r="K100" s="278">
        <f t="shared" si="15"/>
        <v>1.5744827586206898</v>
      </c>
    </row>
    <row r="101" spans="1:11" x14ac:dyDescent="0.25">
      <c r="A101" s="131">
        <v>6</v>
      </c>
      <c r="B101" s="250" t="s">
        <v>100</v>
      </c>
      <c r="C101" s="266" t="s">
        <v>49</v>
      </c>
      <c r="D101" s="131" t="s">
        <v>41</v>
      </c>
      <c r="E101" s="291">
        <f t="shared" si="12"/>
        <v>1760.3772875215873</v>
      </c>
      <c r="F101" s="291">
        <f t="shared" si="13"/>
        <v>1892.4055840857063</v>
      </c>
      <c r="G101" s="291">
        <f t="shared" si="13"/>
        <v>1987.0258632899918</v>
      </c>
      <c r="H101" s="291">
        <f t="shared" si="14"/>
        <v>2086.3771564544913</v>
      </c>
      <c r="I101" s="291">
        <f t="shared" si="14"/>
        <v>2138.5365853658536</v>
      </c>
      <c r="J101" s="267">
        <v>2192</v>
      </c>
      <c r="K101" s="278">
        <f t="shared" si="15"/>
        <v>1.5117241379310344</v>
      </c>
    </row>
    <row r="102" spans="1:11" x14ac:dyDescent="0.25">
      <c r="A102" s="131">
        <v>7</v>
      </c>
      <c r="B102" s="267" t="s">
        <v>56</v>
      </c>
      <c r="C102" s="131" t="s">
        <v>49</v>
      </c>
      <c r="D102" s="131" t="s">
        <v>41</v>
      </c>
      <c r="E102" s="291">
        <f t="shared" si="12"/>
        <v>1664.0062681317197</v>
      </c>
      <c r="F102" s="291">
        <f t="shared" si="13"/>
        <v>1788.8067382415986</v>
      </c>
      <c r="G102" s="291">
        <f t="shared" si="13"/>
        <v>1878.2470751536787</v>
      </c>
      <c r="H102" s="291">
        <f t="shared" si="14"/>
        <v>1972.1594289113627</v>
      </c>
      <c r="I102" s="291">
        <f t="shared" si="14"/>
        <v>2021.4634146341466</v>
      </c>
      <c r="J102" s="267">
        <v>2072</v>
      </c>
      <c r="K102" s="278">
        <f t="shared" si="15"/>
        <v>1.4289655172413793</v>
      </c>
    </row>
    <row r="104" spans="1:11" x14ac:dyDescent="0.25">
      <c r="B104" s="7" t="s">
        <v>101</v>
      </c>
      <c r="C104" s="7"/>
      <c r="D104" s="7"/>
    </row>
    <row r="106" spans="1:11" ht="15.75" thickBot="1" x14ac:dyDescent="0.3">
      <c r="A106" s="7" t="s">
        <v>89</v>
      </c>
      <c r="B106" s="7"/>
      <c r="J106" s="256" t="s">
        <v>8</v>
      </c>
      <c r="K106" s="222"/>
    </row>
    <row r="107" spans="1:11" x14ac:dyDescent="0.25">
      <c r="A107" s="257" t="s">
        <v>9</v>
      </c>
      <c r="B107" s="257" t="s">
        <v>10</v>
      </c>
      <c r="C107" s="257" t="s">
        <v>17</v>
      </c>
      <c r="D107" s="257" t="s">
        <v>18</v>
      </c>
      <c r="E107" s="258"/>
      <c r="F107" s="259"/>
      <c r="G107" s="259" t="s">
        <v>77</v>
      </c>
      <c r="H107" s="259"/>
      <c r="I107" s="259"/>
      <c r="J107" s="260"/>
      <c r="K107" s="261" t="s">
        <v>78</v>
      </c>
    </row>
    <row r="108" spans="1:11" x14ac:dyDescent="0.25">
      <c r="A108" s="262" t="s">
        <v>13</v>
      </c>
      <c r="B108" s="262"/>
      <c r="C108" s="262"/>
      <c r="D108" s="262" t="s">
        <v>20</v>
      </c>
      <c r="E108" s="263"/>
      <c r="F108" s="8"/>
      <c r="G108" s="8"/>
      <c r="H108" s="8"/>
      <c r="I108" s="8"/>
      <c r="J108" s="264"/>
      <c r="K108" s="265"/>
    </row>
    <row r="109" spans="1:11" x14ac:dyDescent="0.25">
      <c r="A109" s="266">
        <v>1</v>
      </c>
      <c r="B109" s="267" t="s">
        <v>95</v>
      </c>
      <c r="C109" s="266" t="s">
        <v>22</v>
      </c>
      <c r="D109" s="273" t="s">
        <v>23</v>
      </c>
      <c r="E109" s="274"/>
      <c r="F109" s="275"/>
      <c r="G109" s="302">
        <v>4507</v>
      </c>
      <c r="H109" s="303"/>
      <c r="I109" s="303"/>
      <c r="J109" s="304"/>
      <c r="K109" s="278">
        <f>G109/1450</f>
        <v>3.1082758620689654</v>
      </c>
    </row>
    <row r="110" spans="1:11" ht="15.75" thickBot="1" x14ac:dyDescent="0.3">
      <c r="A110" s="7" t="s">
        <v>91</v>
      </c>
      <c r="B110" s="7"/>
      <c r="J110" s="256" t="s">
        <v>8</v>
      </c>
    </row>
    <row r="111" spans="1:11" ht="15.75" thickBot="1" x14ac:dyDescent="0.3">
      <c r="A111" s="258" t="s">
        <v>9</v>
      </c>
      <c r="B111" s="258" t="s">
        <v>10</v>
      </c>
      <c r="C111" s="257" t="s">
        <v>17</v>
      </c>
      <c r="D111" s="257" t="s">
        <v>18</v>
      </c>
      <c r="E111" s="311" t="s">
        <v>81</v>
      </c>
      <c r="F111" s="311"/>
      <c r="G111" s="311"/>
      <c r="H111" s="311"/>
      <c r="I111" s="311"/>
      <c r="J111" s="311"/>
      <c r="K111" s="261" t="s">
        <v>78</v>
      </c>
    </row>
    <row r="112" spans="1:11" ht="15.75" thickBot="1" x14ac:dyDescent="0.3">
      <c r="A112" s="263" t="s">
        <v>13</v>
      </c>
      <c r="B112" s="263"/>
      <c r="C112" s="262" t="s">
        <v>46</v>
      </c>
      <c r="D112" s="262" t="s">
        <v>20</v>
      </c>
      <c r="E112" s="311"/>
      <c r="F112" s="311"/>
      <c r="G112" s="311"/>
      <c r="H112" s="311"/>
      <c r="I112" s="311"/>
      <c r="J112" s="311"/>
      <c r="K112" s="265" t="s">
        <v>82</v>
      </c>
    </row>
    <row r="113" spans="1:11" x14ac:dyDescent="0.25">
      <c r="A113" s="279"/>
      <c r="B113" s="279"/>
      <c r="C113" s="282"/>
      <c r="D113" s="282"/>
      <c r="E113" s="257">
        <v>0</v>
      </c>
      <c r="F113" s="257">
        <v>1</v>
      </c>
      <c r="G113" s="257">
        <v>2</v>
      </c>
      <c r="H113" s="257">
        <v>3</v>
      </c>
      <c r="I113" s="257">
        <v>4</v>
      </c>
      <c r="J113" s="283">
        <v>5</v>
      </c>
      <c r="K113" s="284"/>
    </row>
    <row r="114" spans="1:11" ht="30" x14ac:dyDescent="0.25">
      <c r="A114" s="173">
        <v>1</v>
      </c>
      <c r="B114" s="308" t="s">
        <v>102</v>
      </c>
      <c r="C114" s="266" t="s">
        <v>49</v>
      </c>
      <c r="D114" s="266" t="s">
        <v>41</v>
      </c>
      <c r="E114" s="291">
        <f>F114/1.075</f>
        <v>1272.9005477745056</v>
      </c>
      <c r="F114" s="291">
        <f>G114/1.05</f>
        <v>1368.3680888575934</v>
      </c>
      <c r="G114" s="291">
        <f>H114/1.05</f>
        <v>1436.7864933004732</v>
      </c>
      <c r="H114" s="291">
        <f t="shared" ref="H114:I116" si="16">I114/1.025</f>
        <v>1508.6258179654969</v>
      </c>
      <c r="I114" s="291">
        <f t="shared" si="16"/>
        <v>1546.3414634146343</v>
      </c>
      <c r="J114" s="267">
        <v>1585</v>
      </c>
      <c r="K114" s="278">
        <f>J114/1450</f>
        <v>1.0931034482758621</v>
      </c>
    </row>
    <row r="115" spans="1:11" x14ac:dyDescent="0.25">
      <c r="A115" s="266">
        <v>2</v>
      </c>
      <c r="B115" s="267" t="s">
        <v>55</v>
      </c>
      <c r="C115" s="131" t="s">
        <v>49</v>
      </c>
      <c r="D115" s="131" t="s">
        <v>41</v>
      </c>
      <c r="E115" s="291">
        <f>F115/1.075</f>
        <v>1909.752367575883</v>
      </c>
      <c r="F115" s="291">
        <f>G115/1.05</f>
        <v>2052.9837951440741</v>
      </c>
      <c r="G115" s="291">
        <f>H115/1.05</f>
        <v>2155.6329849012777</v>
      </c>
      <c r="H115" s="291">
        <f t="shared" si="16"/>
        <v>2263.4146341463415</v>
      </c>
      <c r="I115" s="291">
        <f t="shared" si="16"/>
        <v>2320</v>
      </c>
      <c r="J115" s="267">
        <v>2378</v>
      </c>
      <c r="K115" s="278">
        <f>J115/1450</f>
        <v>1.64</v>
      </c>
    </row>
    <row r="116" spans="1:11" x14ac:dyDescent="0.25">
      <c r="A116" s="173">
        <v>3</v>
      </c>
      <c r="B116" s="308" t="s">
        <v>103</v>
      </c>
      <c r="C116" s="131" t="s">
        <v>49</v>
      </c>
      <c r="D116" s="131" t="s">
        <v>41</v>
      </c>
      <c r="E116" s="291">
        <v>725</v>
      </c>
      <c r="F116" s="291">
        <v>725</v>
      </c>
      <c r="G116" s="291">
        <v>725</v>
      </c>
      <c r="H116" s="291">
        <f t="shared" si="16"/>
        <v>738.60797144556818</v>
      </c>
      <c r="I116" s="291">
        <f t="shared" si="16"/>
        <v>757.07317073170736</v>
      </c>
      <c r="J116" s="267">
        <v>776</v>
      </c>
      <c r="K116" s="278">
        <f>J116/1450</f>
        <v>0.53517241379310343</v>
      </c>
    </row>
    <row r="120" spans="1:11" ht="37.5" customHeight="1" x14ac:dyDescent="0.25">
      <c r="B120" s="309" t="s">
        <v>104</v>
      </c>
      <c r="C120" s="313" t="s">
        <v>105</v>
      </c>
      <c r="D120" s="313"/>
      <c r="E120" s="313"/>
      <c r="F120" s="313" t="s">
        <v>65</v>
      </c>
      <c r="G120" s="313"/>
      <c r="H120" s="313"/>
      <c r="I120" s="314"/>
      <c r="J120" s="314"/>
      <c r="K120" s="314"/>
    </row>
    <row r="121" spans="1:11" x14ac:dyDescent="0.25">
      <c r="B121" s="256" t="s">
        <v>106</v>
      </c>
      <c r="C121" s="315" t="s">
        <v>107</v>
      </c>
      <c r="D121" s="315"/>
      <c r="E121" s="315"/>
      <c r="F121" t="s">
        <v>108</v>
      </c>
      <c r="I121" s="314"/>
      <c r="J121" s="314"/>
      <c r="K121" s="314"/>
    </row>
  </sheetData>
  <mergeCells count="22">
    <mergeCell ref="C121:E121"/>
    <mergeCell ref="I121:K121"/>
    <mergeCell ref="E77:J78"/>
    <mergeCell ref="A80:A81"/>
    <mergeCell ref="B80:B81"/>
    <mergeCell ref="E93:J94"/>
    <mergeCell ref="E111:J112"/>
    <mergeCell ref="C120:E120"/>
    <mergeCell ref="F120:H120"/>
    <mergeCell ref="I120:K120"/>
    <mergeCell ref="E39:J40"/>
    <mergeCell ref="A42:A45"/>
    <mergeCell ref="B42:B45"/>
    <mergeCell ref="E53:J54"/>
    <mergeCell ref="A56:A57"/>
    <mergeCell ref="B56:B57"/>
    <mergeCell ref="B6:K7"/>
    <mergeCell ref="E20:J21"/>
    <mergeCell ref="A23:A25"/>
    <mergeCell ref="B23:B25"/>
    <mergeCell ref="A26:A29"/>
    <mergeCell ref="B26:B29"/>
  </mergeCells>
  <pageMargins left="0.31496062992126012" right="0.31496062992126012" top="0.74803149606299213" bottom="0.55118110236220508" header="0.31496062992126012" footer="0.31496062992126012"/>
  <pageSetup paperSize="0" fitToWidth="0" fitToHeight="0" orientation="landscape" horizontalDpi="0" verticalDpi="0" copies="0"/>
  <headerFoot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5%</vt:lpstr>
      <vt:lpstr>SALARII_LA_30_06_2017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Radu.Mirotoi</dc:creator>
  <cp:lastModifiedBy>Camelia.Iordache</cp:lastModifiedBy>
  <cp:lastPrinted>2024-03-29T13:22:32Z</cp:lastPrinted>
  <dcterms:created xsi:type="dcterms:W3CDTF">2017-07-13T09:02:20Z</dcterms:created>
  <dcterms:modified xsi:type="dcterms:W3CDTF">2024-03-29T14:03:01Z</dcterms:modified>
</cp:coreProperties>
</file>