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0\martie\ph-cont-executie 2019\"/>
    </mc:Choice>
  </mc:AlternateContent>
  <xr:revisionPtr revIDLastSave="0" documentId="13_ncr:1_{BD97EAFB-BEA6-42F4-BBF1-26ACFFC0CC3E}" xr6:coauthVersionLast="45" xr6:coauthVersionMax="45" xr10:uidLastSave="{00000000-0000-0000-0000-000000000000}"/>
  <bookViews>
    <workbookView xWindow="660" yWindow="30" windowWidth="18540" windowHeight="1488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F17" i="1" s="1"/>
  <c r="F16" i="1" s="1"/>
  <c r="D20" i="1"/>
  <c r="E20" i="1"/>
  <c r="F20" i="1"/>
  <c r="D25" i="1"/>
  <c r="D24" i="1" s="1"/>
  <c r="D23" i="1" s="1"/>
  <c r="E25" i="1"/>
  <c r="E24" i="1" s="1"/>
  <c r="E23" i="1" s="1"/>
  <c r="F25" i="1"/>
  <c r="D28" i="1"/>
  <c r="E28" i="1"/>
  <c r="F28" i="1"/>
  <c r="D35" i="1"/>
  <c r="E35" i="1"/>
  <c r="F35" i="1"/>
  <c r="F34" i="1" s="1"/>
  <c r="D38" i="1"/>
  <c r="E38" i="1"/>
  <c r="F38" i="1"/>
  <c r="D41" i="1"/>
  <c r="D40" i="1" s="1"/>
  <c r="E41" i="1"/>
  <c r="E40" i="1" s="1"/>
  <c r="F41" i="1"/>
  <c r="F40" i="1" s="1"/>
  <c r="D47" i="1"/>
  <c r="D46" i="1" s="1"/>
  <c r="E47" i="1"/>
  <c r="E46" i="1" s="1"/>
  <c r="F47" i="1"/>
  <c r="F46" i="1" s="1"/>
  <c r="D52" i="1"/>
  <c r="D51" i="1" s="1"/>
  <c r="D50" i="1" s="1"/>
  <c r="E52" i="1"/>
  <c r="E51" i="1" s="1"/>
  <c r="E50" i="1" s="1"/>
  <c r="F52" i="1"/>
  <c r="F51" i="1" s="1"/>
  <c r="F50" i="1" s="1"/>
  <c r="D55" i="1"/>
  <c r="D54" i="1" s="1"/>
  <c r="E55" i="1"/>
  <c r="F55" i="1"/>
  <c r="D58" i="1"/>
  <c r="E58" i="1"/>
  <c r="F58" i="1"/>
  <c r="D61" i="1"/>
  <c r="D60" i="1" s="1"/>
  <c r="E61" i="1"/>
  <c r="E60" i="1" s="1"/>
  <c r="F61" i="1"/>
  <c r="F60" i="1" s="1"/>
  <c r="D63" i="1"/>
  <c r="E63" i="1"/>
  <c r="F63" i="1"/>
  <c r="D69" i="1"/>
  <c r="D68" i="1" s="1"/>
  <c r="E69" i="1"/>
  <c r="E68" i="1" s="1"/>
  <c r="F69" i="1"/>
  <c r="F68" i="1" s="1"/>
  <c r="D74" i="1"/>
  <c r="D73" i="1" s="1"/>
  <c r="D72" i="1" s="1"/>
  <c r="E74" i="1"/>
  <c r="E73" i="1" s="1"/>
  <c r="E72" i="1" s="1"/>
  <c r="F74" i="1"/>
  <c r="F73" i="1" s="1"/>
  <c r="F72" i="1" s="1"/>
  <c r="D79" i="1"/>
  <c r="D78" i="1" s="1"/>
  <c r="E79" i="1"/>
  <c r="E78" i="1" s="1"/>
  <c r="F79" i="1"/>
  <c r="F78" i="1" s="1"/>
  <c r="F54" i="1" l="1"/>
  <c r="E17" i="1"/>
  <c r="E16" i="1" s="1"/>
  <c r="E54" i="1"/>
  <c r="E49" i="1" s="1"/>
  <c r="D34" i="1"/>
  <c r="F24" i="1"/>
  <c r="F23" i="1" s="1"/>
  <c r="D17" i="1"/>
  <c r="D16" i="1" s="1"/>
  <c r="F49" i="1"/>
  <c r="D49" i="1"/>
  <c r="E34" i="1"/>
  <c r="E15" i="1" s="1"/>
  <c r="F15" i="1"/>
  <c r="F14" i="1" s="1"/>
  <c r="D15" i="1"/>
  <c r="E14" i="1" l="1"/>
  <c r="E13" i="1" s="1"/>
  <c r="E12" i="1"/>
  <c r="D14" i="1"/>
  <c r="F12" i="1"/>
  <c r="F13" i="1"/>
  <c r="D12" i="1" l="1"/>
  <c r="D13" i="1"/>
</calcChain>
</file>

<file path=xl/sharedStrings.xml><?xml version="1.0" encoding="utf-8"?>
<sst xmlns="http://schemas.openxmlformats.org/spreadsheetml/2006/main" count="226" uniqueCount="226">
  <si>
    <t>Cont de executie - Venituri - Bugetul local</t>
  </si>
  <si>
    <t>Denumirea indicatorilor</t>
  </si>
  <si>
    <t>A</t>
  </si>
  <si>
    <t>Cod indicator</t>
  </si>
  <si>
    <t>B</t>
  </si>
  <si>
    <t>Încasări realizate</t>
  </si>
  <si>
    <t>1</t>
  </si>
  <si>
    <t>TOTAL VENITURI  (cod 00.02+00.15+00.16+00.17+45.02)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</si>
  <si>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</si>
  <si>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</si>
  <si>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</si>
  <si>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</si>
  <si>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</si>
  <si>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</si>
  <si>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</si>
  <si>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</si>
  <si>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</si>
  <si>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</si>
  <si>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</si>
  <si>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</si>
  <si>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</si>
  <si>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</si>
  <si>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</si>
  <si>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</si>
  <si>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</si>
  <si>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</si>
  <si>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</si>
  <si>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</si>
  <si>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</si>
  <si>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</si>
  <si>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</si>
  <si>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</si>
  <si>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</si>
  <si>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</si>
  <si>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</si>
  <si>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</si>
  <si>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16</t>
  </si>
  <si>
    <t>Sume repartizate din Fondul la dispozitia Consiliului Judetean</t>
  </si>
  <si>
    <t>04.02.05</t>
  </si>
  <si>
    <t>20</t>
  </si>
  <si>
    <t>A3.  IMPOZITE SI TAXE PE PROPRIETATE (cod 07.02)</t>
  </si>
  <si>
    <t>00.09</t>
  </si>
  <si>
    <t>21</t>
  </si>
  <si>
    <t>Impozite si  taxe pe proprietate (cod 07.02.01+07.02.02+07.02.03+07.02.50)</t>
  </si>
  <si>
    <t>07.02</t>
  </si>
  <si>
    <t>22</t>
  </si>
  <si>
    <t>Impozit si taxa pe cladiri  (cod 07.02.01.01+07.02.01.02)</t>
  </si>
  <si>
    <t>07.02.01</t>
  </si>
  <si>
    <t>23</t>
  </si>
  <si>
    <t>Impozit si taxa pe cladiri de la persoane fizice *)</t>
  </si>
  <si>
    <t>07.02.01.01</t>
  </si>
  <si>
    <t>24</t>
  </si>
  <si>
    <t>Impozit si taxa pe cladiri de la persoane juridice</t>
  </si>
  <si>
    <t>07.02.01.02</t>
  </si>
  <si>
    <t>25</t>
  </si>
  <si>
    <t>Impozit si taxa pe teren (cod 07.02.02.01+07.02.02.02+07.02.02.03)</t>
  </si>
  <si>
    <t>07.02.02</t>
  </si>
  <si>
    <t>26</t>
  </si>
  <si>
    <t>Impozitul si taxa pe teren de la persoane fizice *)</t>
  </si>
  <si>
    <t>07.02.02.01</t>
  </si>
  <si>
    <t>27</t>
  </si>
  <si>
    <t>Impozitul si taxa pe teren de la persoane juridice *)</t>
  </si>
  <si>
    <t>07.02.02.02</t>
  </si>
  <si>
    <t>28</t>
  </si>
  <si>
    <t xml:space="preserve">Impozitul pe terenul din extravilan   *) </t>
  </si>
  <si>
    <t>07.02.02.03</t>
  </si>
  <si>
    <t>29</t>
  </si>
  <si>
    <t xml:space="preserve">Taxe judiciare de timbru si alte taxe de timbru </t>
  </si>
  <si>
    <t>07.02.03</t>
  </si>
  <si>
    <t>30</t>
  </si>
  <si>
    <t xml:space="preserve">Alte impozite si taxe  pe proprietate </t>
  </si>
  <si>
    <t>07.02.50</t>
  </si>
  <si>
    <t>31</t>
  </si>
  <si>
    <t>A4.  IMPOZITE SI TAXE PE BUNURI SI SERVICII   (cod 11.02+12.02+15.02+16.02)</t>
  </si>
  <si>
    <t>00.10</t>
  </si>
  <si>
    <t>32</t>
  </si>
  <si>
    <t>Sume defalcate din TVA (cod 11.02.01+11.02.02+11.02.05+11.02.06)</t>
  </si>
  <si>
    <t>11.02</t>
  </si>
  <si>
    <t>34</t>
  </si>
  <si>
    <t>Sume defalcate din taxa pe valoarea adaugata pentru finantarea cheltuielilor descentralizate la nivelul comunelor, oraselor, municipiilor, sectoarelor si Municipiului Bucuresti</t>
  </si>
  <si>
    <t>11.02.02</t>
  </si>
  <si>
    <t>37</t>
  </si>
  <si>
    <t>Sume defalcate din taxa pe valoarea adaugata pentru echilibrarea bugetelor locale</t>
  </si>
  <si>
    <t>11.02.06</t>
  </si>
  <si>
    <t>42</t>
  </si>
  <si>
    <t>Taxe pe servicii specifice (cod 15.02.01+15.02.50)</t>
  </si>
  <si>
    <t>15.02</t>
  </si>
  <si>
    <t>43</t>
  </si>
  <si>
    <t>Impozit pe spectacole</t>
  </si>
  <si>
    <t>15.02.01</t>
  </si>
  <si>
    <t>45</t>
  </si>
  <si>
    <t>Taxe pe utilizarea bunurilor, autorizarea utilizarii bunurilor sau pe desfasurarea de activitati (cod 16.02.02+16.02.03+16.02.50)</t>
  </si>
  <si>
    <t>16.02</t>
  </si>
  <si>
    <t>46</t>
  </si>
  <si>
    <t>Impozit pe mijloacele de transport  (cod 16.02.02.01+16.02.02.02)</t>
  </si>
  <si>
    <t>16.02.02</t>
  </si>
  <si>
    <t>47</t>
  </si>
  <si>
    <t>Taxa asupra mijloacelor de transport detinute de persoane fizice *)</t>
  </si>
  <si>
    <t>16.02.02.01</t>
  </si>
  <si>
    <t>48</t>
  </si>
  <si>
    <t>Taxa asupra mijloacelor de transport detinute de persoane juridice *)</t>
  </si>
  <si>
    <t>16.02.02.02</t>
  </si>
  <si>
    <t>49</t>
  </si>
  <si>
    <t>Taxe si tarife pentru eliberarea de licente si autorizatii de functionare</t>
  </si>
  <si>
    <t>16.02.03</t>
  </si>
  <si>
    <t>50</t>
  </si>
  <si>
    <t>Alte taxe pe utilizarea bunurilor, autorizarea utilizarii bunurilor sau pe desfasurare de activitati</t>
  </si>
  <si>
    <t>16.02.50</t>
  </si>
  <si>
    <t>51</t>
  </si>
  <si>
    <t>A6.  ALTE IMPOZITE SI  TAXE  FISCALE (cod 18.02)</t>
  </si>
  <si>
    <t>00.11</t>
  </si>
  <si>
    <t>52</t>
  </si>
  <si>
    <t>Alte impozite si taxe fiscale (cod 18.02.50)</t>
  </si>
  <si>
    <t>18.02</t>
  </si>
  <si>
    <t>53</t>
  </si>
  <si>
    <t>Alte impozite si taxe</t>
  </si>
  <si>
    <t>18.02.50</t>
  </si>
  <si>
    <t>54</t>
  </si>
  <si>
    <t>C.   VENITURI NEFISCALE (cod 00.13+00.14)</t>
  </si>
  <si>
    <t>00.12</t>
  </si>
  <si>
    <t>55</t>
  </si>
  <si>
    <t>C1.  VENITURI DIN PROPRIETATE  (cod 30.02+31.02)</t>
  </si>
  <si>
    <t>00.13</t>
  </si>
  <si>
    <t>56</t>
  </si>
  <si>
    <t>Venituri din proprietate (cod 30.02.01+30.02.05+30.02.08+30.02.50)</t>
  </si>
  <si>
    <t>30.02</t>
  </si>
  <si>
    <t>59</t>
  </si>
  <si>
    <t>Venituri din concesiuni si inchirieri</t>
  </si>
  <si>
    <t>30.02.05</t>
  </si>
  <si>
    <t>60</t>
  </si>
  <si>
    <t>Alte venituri din concesiuni si inchirieri de catre institutiile publice</t>
  </si>
  <si>
    <t>30.02.05.30</t>
  </si>
  <si>
    <t>67</t>
  </si>
  <si>
    <t>C2.  VANZARI DE BUNURI SI SERVICII (cod 33.02+34.02+35.02+36.02+37.02)</t>
  </si>
  <si>
    <t>00.14</t>
  </si>
  <si>
    <t>68</t>
  </si>
  <si>
    <t>Venituri din prestari de servicii si alte activitati (cod 33.02.08+33.02.10+33.02.12+33.02.24+33.02.27+33.02.28+33.02.50)</t>
  </si>
  <si>
    <t>33.02</t>
  </si>
  <si>
    <t>69</t>
  </si>
  <si>
    <t>Venituri din prestari de servicii</t>
  </si>
  <si>
    <t>33.02.08</t>
  </si>
  <si>
    <t>77</t>
  </si>
  <si>
    <t>Alte venituri din prestari de servicii si alte activitati</t>
  </si>
  <si>
    <t>33.02.50</t>
  </si>
  <si>
    <t>78</t>
  </si>
  <si>
    <t>Venituri din taxe administrative, eliberari permise (cod 34.02.02+34.02.50)</t>
  </si>
  <si>
    <t>34.02</t>
  </si>
  <si>
    <t>79</t>
  </si>
  <si>
    <t>Taxe extrajudiciare de timbru</t>
  </si>
  <si>
    <t>34.02.02</t>
  </si>
  <si>
    <t>81</t>
  </si>
  <si>
    <t>Amenzi, penalitati si confiscari (cod 35.02.01 la 35.02.03+35.02.50)</t>
  </si>
  <si>
    <t>35.02</t>
  </si>
  <si>
    <t>82</t>
  </si>
  <si>
    <t>Venituri din amenzi si alte sanctiuni aplicate potrivit dispozitiilor legale</t>
  </si>
  <si>
    <t>35.02.01</t>
  </si>
  <si>
    <t>83</t>
  </si>
  <si>
    <t>Venituri din amenzi şi alte sancţiuni aplicate de către alte instituţii de specialitate</t>
  </si>
  <si>
    <t>35.02.01.02</t>
  </si>
  <si>
    <t>88</t>
  </si>
  <si>
    <t>Diverse venituri (cod 36.02.01+36.02.05+36.02.06+36.02.07+36.02.11+36.02.50)</t>
  </si>
  <si>
    <t>36.02</t>
  </si>
  <si>
    <t>92</t>
  </si>
  <si>
    <t>Taxe speciale</t>
  </si>
  <si>
    <t>36.02.06</t>
  </si>
  <si>
    <t>102</t>
  </si>
  <si>
    <t>Alte venituri</t>
  </si>
  <si>
    <t>36.02.50</t>
  </si>
  <si>
    <t>105</t>
  </si>
  <si>
    <t>Vărsăminte din secţiunea de funcţionare pentru finanţarea secţiunii de dezvoltare a bugetului local (cu semnul minus)</t>
  </si>
  <si>
    <t>37.02.03</t>
  </si>
  <si>
    <t>106</t>
  </si>
  <si>
    <t>Vărsăminte din secţiunea de funcţionare</t>
  </si>
  <si>
    <t>37.02.04</t>
  </si>
  <si>
    <t>109</t>
  </si>
  <si>
    <t>II. VENITURI DIN CAPITAL (cod 39.02)</t>
  </si>
  <si>
    <t>00.15</t>
  </si>
  <si>
    <t>110</t>
  </si>
  <si>
    <t>Venituri din valorificarea unor bunuri  (cod 39.02.01+39.02.03+39.02.04+39.02.07+39.02.10)</t>
  </si>
  <si>
    <t>39.02</t>
  </si>
  <si>
    <t>111</t>
  </si>
  <si>
    <t>Venituri din valorificarea unor bunuri ale institutiilor publice</t>
  </si>
  <si>
    <t>39.02.01</t>
  </si>
  <si>
    <t>114</t>
  </si>
  <si>
    <t>Venituri din vanzarea unor bunuri apartinand domeniului privat</t>
  </si>
  <si>
    <t>39.02.07</t>
  </si>
  <si>
    <t>132</t>
  </si>
  <si>
    <t>IV.  SUBVENTII (cod 00.18)</t>
  </si>
  <si>
    <t>00.17</t>
  </si>
  <si>
    <t>133</t>
  </si>
  <si>
    <t>SUBVENTII DE LA ALTE NIVELE ALE ADMINISTRATIEI PUBLICE (cod 42.02+43.02)</t>
  </si>
  <si>
    <t>00.18</t>
  </si>
  <si>
    <t>134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</si>
  <si>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42.02.46+42.02.51+42.02.52+ 42.02.54+42.02.55+ 42.02.62+42.02.63+42.02.64+42.02.65) </t>
  </si>
  <si>
    <t>42.02</t>
  </si>
  <si>
    <t>168</t>
  </si>
  <si>
    <t>Subventii pentru acordarea ajutorului pentru incalzirea locuintei cu lemne, carbuni, combustibili petrolieri</t>
  </si>
  <si>
    <t>42.02.34</t>
  </si>
  <si>
    <t>192</t>
  </si>
  <si>
    <t>Finantarea programelor nationale de dezvoltare locala</t>
  </si>
  <si>
    <t>42.02.65</t>
  </si>
  <si>
    <t>195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</si>
  <si>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</si>
  <si>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</si>
  <si>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290</t>
  </si>
  <si>
    <t>Sume primite de la UE/alti donatori in contul platilor efectuate si prefinantari aferente cadrului financiar 2014-2020</t>
  </si>
  <si>
    <t>48.02</t>
  </si>
  <si>
    <t>291</t>
  </si>
  <si>
    <t>Fondul European de Dezvoltare Regionala (FEDR)</t>
  </si>
  <si>
    <t>48.02.01</t>
  </si>
  <si>
    <t>292</t>
  </si>
  <si>
    <t xml:space="preserve">  Sume primite in contul platilor efectuate in anul curent</t>
  </si>
  <si>
    <t>48.02.01.01</t>
  </si>
  <si>
    <t>FLORESCU IULIANA</t>
  </si>
  <si>
    <t>MUNICIPIUL CAMPULUNG MOLDOVENESC</t>
  </si>
  <si>
    <t>CONSILIUL LOCAL</t>
  </si>
  <si>
    <t>ANEXA NR. 1 LA HCL NR____/2020</t>
  </si>
  <si>
    <t>PRIMAR,</t>
  </si>
  <si>
    <t>DIRECTOR EXECUTIV,</t>
  </si>
  <si>
    <t>NEGUIRĂ MIHĂIȚĂ</t>
  </si>
  <si>
    <t>VIZĂ CFP,</t>
  </si>
  <si>
    <t>PREȘEDINTE DE ȘEDINȚĂ,</t>
  </si>
  <si>
    <t>SECRETARUL MUNICIPIULUI,</t>
  </si>
  <si>
    <t>ERHAN RODICA</t>
  </si>
  <si>
    <t>Prevederi bugetare inițiale</t>
  </si>
  <si>
    <t>Prevederi bugetare definitive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</si>
</sst>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wrapText="1" shrinkToFit="1"/>
    </xf>
    <xf numFmtId="0" fontId="5" fillId="0" borderId="4" xfId="0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3"/>
  <sheetViews>
    <sheetView tabSelected="1" topLeftCell="B64" workbookViewId="0">
      <selection activeCell="F7" sqref="F7:F10"/>
    </sheetView>
  </sheetViews>
  <sheetFormatPr defaultRowHeight="15" x14ac:dyDescent="0.25"/>
  <cols>
    <col min="1" max="1" width="4" hidden="1" customWidth="1"/>
    <col min="2" max="2" width="41.85546875" customWidth="1"/>
    <col min="3" max="3" width="9.5703125" customWidth="1"/>
    <col min="4" max="4" width="14.42578125" customWidth="1"/>
    <col min="5" max="5" width="13.28515625" customWidth="1"/>
    <col min="6" max="6" width="13.140625" customWidth="1"/>
  </cols>
  <sheetData>
    <row r="1" spans="1:6" x14ac:dyDescent="0.25">
      <c r="A1" s="11" t="s">
        <v>214</v>
      </c>
      <c r="B1" s="11"/>
      <c r="C1" s="11"/>
      <c r="D1" s="11"/>
      <c r="E1" s="11"/>
      <c r="F1" s="11"/>
    </row>
    <row r="2" spans="1:6" x14ac:dyDescent="0.25">
      <c r="A2" s="11" t="s">
        <v>215</v>
      </c>
      <c r="B2" s="11"/>
      <c r="C2" s="11"/>
      <c r="D2" s="11"/>
      <c r="E2" s="11"/>
      <c r="F2" s="11"/>
    </row>
    <row r="3" spans="1:6" x14ac:dyDescent="0.25">
      <c r="A3" s="12" t="s">
        <v>216</v>
      </c>
      <c r="B3" s="12"/>
      <c r="C3" s="12"/>
      <c r="D3" s="12"/>
      <c r="E3" s="12"/>
      <c r="F3" s="12"/>
    </row>
    <row r="4" spans="1:6" ht="69.95" customHeight="1" x14ac:dyDescent="0.25">
      <c r="A4" s="13" t="s">
        <v>0</v>
      </c>
      <c r="B4" s="13"/>
      <c r="C4" s="13"/>
      <c r="D4" s="13"/>
      <c r="E4" s="13"/>
      <c r="F4" s="13"/>
    </row>
    <row r="5" spans="1:6" x14ac:dyDescent="0.25">
      <c r="A5" s="11"/>
      <c r="B5" s="11"/>
      <c r="C5" s="11"/>
      <c r="D5" s="11"/>
      <c r="E5" s="11"/>
      <c r="F5" s="11"/>
    </row>
    <row r="6" spans="1:6" ht="15.75" thickBot="1" x14ac:dyDescent="0.3"/>
    <row r="7" spans="1:6" s="2" customFormat="1" ht="15.75" thickBot="1" x14ac:dyDescent="0.3">
      <c r="A7" s="14" t="s">
        <v>1</v>
      </c>
      <c r="B7" s="14"/>
      <c r="C7" s="14" t="s">
        <v>3</v>
      </c>
      <c r="D7" s="14" t="s">
        <v>224</v>
      </c>
      <c r="E7" s="14" t="s">
        <v>225</v>
      </c>
      <c r="F7" s="14" t="s">
        <v>5</v>
      </c>
    </row>
    <row r="8" spans="1:6" s="2" customFormat="1" ht="15.75" thickBot="1" x14ac:dyDescent="0.3">
      <c r="A8" s="14"/>
      <c r="B8" s="14"/>
      <c r="C8" s="14"/>
      <c r="D8" s="14"/>
      <c r="E8" s="14"/>
      <c r="F8" s="14"/>
    </row>
    <row r="9" spans="1:6" s="2" customFormat="1" ht="15.75" thickBot="1" x14ac:dyDescent="0.3">
      <c r="A9" s="14"/>
      <c r="B9" s="14"/>
      <c r="C9" s="14"/>
      <c r="D9" s="14"/>
      <c r="E9" s="14"/>
      <c r="F9" s="14"/>
    </row>
    <row r="10" spans="1:6" s="2" customFormat="1" ht="15.75" thickBot="1" x14ac:dyDescent="0.3">
      <c r="A10" s="14"/>
      <c r="B10" s="14"/>
      <c r="C10" s="14"/>
      <c r="D10" s="14"/>
      <c r="E10" s="14"/>
      <c r="F10" s="14"/>
    </row>
    <row r="11" spans="1:6" s="2" customFormat="1" ht="15.75" thickBot="1" x14ac:dyDescent="0.3">
      <c r="A11" s="14" t="s">
        <v>2</v>
      </c>
      <c r="B11" s="17"/>
      <c r="C11" s="8" t="s">
        <v>4</v>
      </c>
      <c r="D11" s="8">
        <v>1</v>
      </c>
      <c r="E11" s="8">
        <v>2</v>
      </c>
      <c r="F11" s="8">
        <v>6</v>
      </c>
    </row>
    <row r="12" spans="1:6" s="2" customFormat="1" ht="22.5" x14ac:dyDescent="0.25">
      <c r="A12" s="7" t="s">
        <v>6</v>
      </c>
      <c r="B12" s="9" t="s">
        <v>7</v>
      </c>
      <c r="C12" s="9" t="s">
        <v>8</v>
      </c>
      <c r="D12" s="10">
        <f>D14+D68+D72+D78</f>
        <v>39783023</v>
      </c>
      <c r="E12" s="10">
        <f>E14+E68+E72+E78</f>
        <v>53751693</v>
      </c>
      <c r="F12" s="10">
        <f>F14+F68+F72+F78</f>
        <v>43925797</v>
      </c>
    </row>
    <row r="13" spans="1:6" s="2" customFormat="1" ht="22.5" x14ac:dyDescent="0.25">
      <c r="A13" s="7" t="s">
        <v>9</v>
      </c>
      <c r="B13" s="9" t="s">
        <v>10</v>
      </c>
      <c r="C13" s="9" t="s">
        <v>11</v>
      </c>
      <c r="D13" s="10">
        <f>D14-D35+D68</f>
        <v>22845695</v>
      </c>
      <c r="E13" s="10">
        <f>E14-E35+E68</f>
        <v>25578965</v>
      </c>
      <c r="F13" s="10">
        <f>F14-F35+F68</f>
        <v>22118035</v>
      </c>
    </row>
    <row r="14" spans="1:6" s="2" customFormat="1" x14ac:dyDescent="0.25">
      <c r="A14" s="7" t="s">
        <v>12</v>
      </c>
      <c r="B14" s="9" t="s">
        <v>13</v>
      </c>
      <c r="C14" s="9" t="s">
        <v>14</v>
      </c>
      <c r="D14" s="10">
        <f>D15+D49</f>
        <v>30486785</v>
      </c>
      <c r="E14" s="10">
        <f>E15+E49</f>
        <v>43795455</v>
      </c>
      <c r="F14" s="10">
        <f>F15+F49</f>
        <v>40317888</v>
      </c>
    </row>
    <row r="15" spans="1:6" s="2" customFormat="1" ht="22.5" x14ac:dyDescent="0.25">
      <c r="A15" s="7" t="s">
        <v>15</v>
      </c>
      <c r="B15" s="9" t="s">
        <v>16</v>
      </c>
      <c r="C15" s="9" t="s">
        <v>17</v>
      </c>
      <c r="D15" s="10">
        <f>D16+D23+D34+D46</f>
        <v>21298500</v>
      </c>
      <c r="E15" s="10">
        <f>E16+E23+E34+E46</f>
        <v>34607170</v>
      </c>
      <c r="F15" s="10">
        <f>F16+F23+F34+F46</f>
        <v>33871932</v>
      </c>
    </row>
    <row r="16" spans="1:6" s="2" customFormat="1" ht="22.5" x14ac:dyDescent="0.25">
      <c r="A16" s="7" t="s">
        <v>18</v>
      </c>
      <c r="B16" s="9" t="s">
        <v>19</v>
      </c>
      <c r="C16" s="9" t="s">
        <v>20</v>
      </c>
      <c r="D16" s="10">
        <f>+D17</f>
        <v>8265000</v>
      </c>
      <c r="E16" s="10">
        <f>+E17</f>
        <v>10776000</v>
      </c>
      <c r="F16" s="10">
        <f>+F17</f>
        <v>9980324</v>
      </c>
    </row>
    <row r="17" spans="1:6" s="2" customFormat="1" ht="33" x14ac:dyDescent="0.25">
      <c r="A17" s="7" t="s">
        <v>21</v>
      </c>
      <c r="B17" s="9" t="s">
        <v>22</v>
      </c>
      <c r="C17" s="9" t="s">
        <v>23</v>
      </c>
      <c r="D17" s="10">
        <f>D18+D20</f>
        <v>8265000</v>
      </c>
      <c r="E17" s="10">
        <f>E18+E20</f>
        <v>10776000</v>
      </c>
      <c r="F17" s="10">
        <f>F18+F20</f>
        <v>9980324</v>
      </c>
    </row>
    <row r="18" spans="1:6" s="2" customFormat="1" x14ac:dyDescent="0.25">
      <c r="A18" s="7" t="s">
        <v>24</v>
      </c>
      <c r="B18" s="9" t="s">
        <v>25</v>
      </c>
      <c r="C18" s="9" t="s">
        <v>26</v>
      </c>
      <c r="D18" s="10">
        <f>+D19</f>
        <v>27000</v>
      </c>
      <c r="E18" s="10">
        <f>+E19</f>
        <v>38000</v>
      </c>
      <c r="F18" s="10">
        <f>+F19</f>
        <v>45137</v>
      </c>
    </row>
    <row r="19" spans="1:6" s="2" customFormat="1" ht="22.5" x14ac:dyDescent="0.25">
      <c r="A19" s="7" t="s">
        <v>27</v>
      </c>
      <c r="B19" s="9" t="s">
        <v>28</v>
      </c>
      <c r="C19" s="9" t="s">
        <v>29</v>
      </c>
      <c r="D19" s="10">
        <v>27000</v>
      </c>
      <c r="E19" s="10">
        <v>38000</v>
      </c>
      <c r="F19" s="10">
        <v>45137</v>
      </c>
    </row>
    <row r="20" spans="1:6" s="2" customFormat="1" ht="22.5" x14ac:dyDescent="0.25">
      <c r="A20" s="7" t="s">
        <v>30</v>
      </c>
      <c r="B20" s="9" t="s">
        <v>31</v>
      </c>
      <c r="C20" s="9" t="s">
        <v>32</v>
      </c>
      <c r="D20" s="10">
        <f>D21+D22</f>
        <v>8238000</v>
      </c>
      <c r="E20" s="10">
        <f>E21+E22</f>
        <v>10738000</v>
      </c>
      <c r="F20" s="10">
        <f>F21+F22</f>
        <v>9935187</v>
      </c>
    </row>
    <row r="21" spans="1:6" s="2" customFormat="1" x14ac:dyDescent="0.25">
      <c r="A21" s="7" t="s">
        <v>33</v>
      </c>
      <c r="B21" s="9" t="s">
        <v>34</v>
      </c>
      <c r="C21" s="9" t="s">
        <v>35</v>
      </c>
      <c r="D21" s="10">
        <v>8238000</v>
      </c>
      <c r="E21" s="10">
        <v>8238000</v>
      </c>
      <c r="F21" s="10">
        <v>7941623</v>
      </c>
    </row>
    <row r="22" spans="1:6" s="2" customFormat="1" ht="22.5" x14ac:dyDescent="0.25">
      <c r="A22" s="7" t="s">
        <v>36</v>
      </c>
      <c r="B22" s="9" t="s">
        <v>37</v>
      </c>
      <c r="C22" s="9" t="s">
        <v>38</v>
      </c>
      <c r="D22" s="10">
        <v>0</v>
      </c>
      <c r="E22" s="10">
        <v>2500000</v>
      </c>
      <c r="F22" s="10">
        <v>1993564</v>
      </c>
    </row>
    <row r="23" spans="1:6" s="2" customFormat="1" ht="22.5" x14ac:dyDescent="0.25">
      <c r="A23" s="7" t="s">
        <v>39</v>
      </c>
      <c r="B23" s="9" t="s">
        <v>40</v>
      </c>
      <c r="C23" s="9" t="s">
        <v>41</v>
      </c>
      <c r="D23" s="10">
        <f>D24</f>
        <v>4071000</v>
      </c>
      <c r="E23" s="10">
        <f>E24</f>
        <v>4180470</v>
      </c>
      <c r="F23" s="10">
        <f>F24</f>
        <v>4199079</v>
      </c>
    </row>
    <row r="24" spans="1:6" s="2" customFormat="1" ht="22.5" x14ac:dyDescent="0.25">
      <c r="A24" s="7" t="s">
        <v>42</v>
      </c>
      <c r="B24" s="9" t="s">
        <v>43</v>
      </c>
      <c r="C24" s="9" t="s">
        <v>44</v>
      </c>
      <c r="D24" s="10">
        <f>D25+D28+D32+D33</f>
        <v>4071000</v>
      </c>
      <c r="E24" s="10">
        <f>E25+E28+E32+E33</f>
        <v>4180470</v>
      </c>
      <c r="F24" s="10">
        <f>F25+F28+F32+F33</f>
        <v>4199079</v>
      </c>
    </row>
    <row r="25" spans="1:6" s="2" customFormat="1" ht="22.5" x14ac:dyDescent="0.25">
      <c r="A25" s="7" t="s">
        <v>45</v>
      </c>
      <c r="B25" s="9" t="s">
        <v>46</v>
      </c>
      <c r="C25" s="9" t="s">
        <v>47</v>
      </c>
      <c r="D25" s="10">
        <f>D26+D27</f>
        <v>2449000</v>
      </c>
      <c r="E25" s="10">
        <f>E26+E27</f>
        <v>2508470</v>
      </c>
      <c r="F25" s="10">
        <f>F26+F27</f>
        <v>2530350</v>
      </c>
    </row>
    <row r="26" spans="1:6" s="2" customFormat="1" ht="22.5" x14ac:dyDescent="0.25">
      <c r="A26" s="7" t="s">
        <v>48</v>
      </c>
      <c r="B26" s="9" t="s">
        <v>49</v>
      </c>
      <c r="C26" s="9" t="s">
        <v>50</v>
      </c>
      <c r="D26" s="10">
        <v>903000</v>
      </c>
      <c r="E26" s="10">
        <v>962470</v>
      </c>
      <c r="F26" s="10">
        <v>1007529</v>
      </c>
    </row>
    <row r="27" spans="1:6" s="2" customFormat="1" ht="22.5" x14ac:dyDescent="0.25">
      <c r="A27" s="7" t="s">
        <v>51</v>
      </c>
      <c r="B27" s="9" t="s">
        <v>52</v>
      </c>
      <c r="C27" s="9" t="s">
        <v>53</v>
      </c>
      <c r="D27" s="10">
        <v>1546000</v>
      </c>
      <c r="E27" s="10">
        <v>1546000</v>
      </c>
      <c r="F27" s="10">
        <v>1522821</v>
      </c>
    </row>
    <row r="28" spans="1:6" s="2" customFormat="1" ht="22.5" x14ac:dyDescent="0.25">
      <c r="A28" s="7" t="s">
        <v>54</v>
      </c>
      <c r="B28" s="9" t="s">
        <v>55</v>
      </c>
      <c r="C28" s="9" t="s">
        <v>56</v>
      </c>
      <c r="D28" s="10">
        <f>D29+D30+D31</f>
        <v>1177000</v>
      </c>
      <c r="E28" s="10">
        <f>E29+E30+E31</f>
        <v>1227000</v>
      </c>
      <c r="F28" s="10">
        <f>F29+F30+F31</f>
        <v>1203149</v>
      </c>
    </row>
    <row r="29" spans="1:6" s="2" customFormat="1" ht="22.5" x14ac:dyDescent="0.25">
      <c r="A29" s="7" t="s">
        <v>57</v>
      </c>
      <c r="B29" s="9" t="s">
        <v>58</v>
      </c>
      <c r="C29" s="9" t="s">
        <v>59</v>
      </c>
      <c r="D29" s="10">
        <v>955000</v>
      </c>
      <c r="E29" s="10">
        <v>1005000</v>
      </c>
      <c r="F29" s="10">
        <v>1035089</v>
      </c>
    </row>
    <row r="30" spans="1:6" s="2" customFormat="1" ht="22.5" x14ac:dyDescent="0.25">
      <c r="A30" s="7" t="s">
        <v>60</v>
      </c>
      <c r="B30" s="9" t="s">
        <v>61</v>
      </c>
      <c r="C30" s="9" t="s">
        <v>62</v>
      </c>
      <c r="D30" s="10">
        <v>222000</v>
      </c>
      <c r="E30" s="10">
        <v>222000</v>
      </c>
      <c r="F30" s="10">
        <v>168005</v>
      </c>
    </row>
    <row r="31" spans="1:6" s="2" customFormat="1" ht="22.5" x14ac:dyDescent="0.25">
      <c r="A31" s="7" t="s">
        <v>63</v>
      </c>
      <c r="B31" s="9" t="s">
        <v>64</v>
      </c>
      <c r="C31" s="9" t="s">
        <v>65</v>
      </c>
      <c r="D31" s="10">
        <v>0</v>
      </c>
      <c r="E31" s="10">
        <v>0</v>
      </c>
      <c r="F31" s="10">
        <v>55</v>
      </c>
    </row>
    <row r="32" spans="1:6" s="2" customFormat="1" x14ac:dyDescent="0.25">
      <c r="A32" s="7" t="s">
        <v>66</v>
      </c>
      <c r="B32" s="9" t="s">
        <v>67</v>
      </c>
      <c r="C32" s="9" t="s">
        <v>68</v>
      </c>
      <c r="D32" s="10">
        <v>284000</v>
      </c>
      <c r="E32" s="10">
        <v>284000</v>
      </c>
      <c r="F32" s="10">
        <v>289587</v>
      </c>
    </row>
    <row r="33" spans="1:6" s="2" customFormat="1" x14ac:dyDescent="0.25">
      <c r="A33" s="7" t="s">
        <v>69</v>
      </c>
      <c r="B33" s="9" t="s">
        <v>70</v>
      </c>
      <c r="C33" s="9" t="s">
        <v>71</v>
      </c>
      <c r="D33" s="10">
        <v>161000</v>
      </c>
      <c r="E33" s="10">
        <v>161000</v>
      </c>
      <c r="F33" s="10">
        <v>175993</v>
      </c>
    </row>
    <row r="34" spans="1:6" s="2" customFormat="1" ht="22.5" x14ac:dyDescent="0.25">
      <c r="A34" s="7" t="s">
        <v>72</v>
      </c>
      <c r="B34" s="9" t="s">
        <v>73</v>
      </c>
      <c r="C34" s="9" t="s">
        <v>74</v>
      </c>
      <c r="D34" s="10">
        <f>D35+D38+D40</f>
        <v>8960500</v>
      </c>
      <c r="E34" s="10">
        <f>E35+E38+E40</f>
        <v>19648700</v>
      </c>
      <c r="F34" s="10">
        <f>F35+F38+F40</f>
        <v>19691997</v>
      </c>
    </row>
    <row r="35" spans="1:6" s="2" customFormat="1" ht="22.5" x14ac:dyDescent="0.25">
      <c r="A35" s="7" t="s">
        <v>75</v>
      </c>
      <c r="B35" s="9" t="s">
        <v>76</v>
      </c>
      <c r="C35" s="9" t="s">
        <v>77</v>
      </c>
      <c r="D35" s="10">
        <f>+D36+D37</f>
        <v>7654500</v>
      </c>
      <c r="E35" s="10">
        <f>+E36+E37</f>
        <v>18229900</v>
      </c>
      <c r="F35" s="10">
        <f>+F36+F37</f>
        <v>18229897</v>
      </c>
    </row>
    <row r="36" spans="1:6" s="2" customFormat="1" ht="43.5" x14ac:dyDescent="0.25">
      <c r="A36" s="7" t="s">
        <v>78</v>
      </c>
      <c r="B36" s="9" t="s">
        <v>79</v>
      </c>
      <c r="C36" s="9" t="s">
        <v>80</v>
      </c>
      <c r="D36" s="10">
        <v>2138500</v>
      </c>
      <c r="E36" s="10">
        <v>2135900</v>
      </c>
      <c r="F36" s="10">
        <v>2135897</v>
      </c>
    </row>
    <row r="37" spans="1:6" s="2" customFormat="1" ht="22.5" x14ac:dyDescent="0.25">
      <c r="A37" s="7" t="s">
        <v>81</v>
      </c>
      <c r="B37" s="9" t="s">
        <v>82</v>
      </c>
      <c r="C37" s="9" t="s">
        <v>83</v>
      </c>
      <c r="D37" s="10">
        <v>5516000</v>
      </c>
      <c r="E37" s="10">
        <v>16094000</v>
      </c>
      <c r="F37" s="10">
        <v>16094000</v>
      </c>
    </row>
    <row r="38" spans="1:6" s="2" customFormat="1" ht="22.5" x14ac:dyDescent="0.25">
      <c r="A38" s="7" t="s">
        <v>84</v>
      </c>
      <c r="B38" s="9" t="s">
        <v>85</v>
      </c>
      <c r="C38" s="9" t="s">
        <v>86</v>
      </c>
      <c r="D38" s="10">
        <f>D39</f>
        <v>1000</v>
      </c>
      <c r="E38" s="10">
        <f>E39</f>
        <v>1000</v>
      </c>
      <c r="F38" s="10">
        <f>F39</f>
        <v>626</v>
      </c>
    </row>
    <row r="39" spans="1:6" s="2" customFormat="1" x14ac:dyDescent="0.25">
      <c r="A39" s="7" t="s">
        <v>87</v>
      </c>
      <c r="B39" s="9" t="s">
        <v>88</v>
      </c>
      <c r="C39" s="9" t="s">
        <v>89</v>
      </c>
      <c r="D39" s="10">
        <v>1000</v>
      </c>
      <c r="E39" s="10">
        <v>1000</v>
      </c>
      <c r="F39" s="10">
        <v>626</v>
      </c>
    </row>
    <row r="40" spans="1:6" s="2" customFormat="1" ht="33" x14ac:dyDescent="0.25">
      <c r="A40" s="7" t="s">
        <v>90</v>
      </c>
      <c r="B40" s="9" t="s">
        <v>91</v>
      </c>
      <c r="C40" s="9" t="s">
        <v>92</v>
      </c>
      <c r="D40" s="10">
        <f>D41+D44+D45</f>
        <v>1305000</v>
      </c>
      <c r="E40" s="10">
        <f>E41+E44+E45</f>
        <v>1417800</v>
      </c>
      <c r="F40" s="10">
        <f>F41+F44+F45</f>
        <v>1461474</v>
      </c>
    </row>
    <row r="41" spans="1:6" s="2" customFormat="1" ht="22.5" x14ac:dyDescent="0.25">
      <c r="A41" s="7" t="s">
        <v>93</v>
      </c>
      <c r="B41" s="9" t="s">
        <v>94</v>
      </c>
      <c r="C41" s="9" t="s">
        <v>95</v>
      </c>
      <c r="D41" s="10">
        <f>D42+D43</f>
        <v>962000</v>
      </c>
      <c r="E41" s="10">
        <f>E42+E43</f>
        <v>1062000</v>
      </c>
      <c r="F41" s="10">
        <f>F42+F43</f>
        <v>1076901</v>
      </c>
    </row>
    <row r="42" spans="1:6" s="2" customFormat="1" ht="22.5" x14ac:dyDescent="0.25">
      <c r="A42" s="7" t="s">
        <v>96</v>
      </c>
      <c r="B42" s="9" t="s">
        <v>97</v>
      </c>
      <c r="C42" s="9" t="s">
        <v>98</v>
      </c>
      <c r="D42" s="10">
        <v>695000</v>
      </c>
      <c r="E42" s="10">
        <v>795000</v>
      </c>
      <c r="F42" s="10">
        <v>805142</v>
      </c>
    </row>
    <row r="43" spans="1:6" s="2" customFormat="1" ht="22.5" x14ac:dyDescent="0.25">
      <c r="A43" s="7" t="s">
        <v>99</v>
      </c>
      <c r="B43" s="9" t="s">
        <v>100</v>
      </c>
      <c r="C43" s="9" t="s">
        <v>101</v>
      </c>
      <c r="D43" s="10">
        <v>267000</v>
      </c>
      <c r="E43" s="10">
        <v>267000</v>
      </c>
      <c r="F43" s="10">
        <v>271759</v>
      </c>
    </row>
    <row r="44" spans="1:6" s="2" customFormat="1" ht="22.5" x14ac:dyDescent="0.25">
      <c r="A44" s="7" t="s">
        <v>102</v>
      </c>
      <c r="B44" s="9" t="s">
        <v>103</v>
      </c>
      <c r="C44" s="9" t="s">
        <v>104</v>
      </c>
      <c r="D44" s="10">
        <v>293000</v>
      </c>
      <c r="E44" s="10">
        <v>305800</v>
      </c>
      <c r="F44" s="10">
        <v>335312</v>
      </c>
    </row>
    <row r="45" spans="1:6" s="2" customFormat="1" ht="33" x14ac:dyDescent="0.25">
      <c r="A45" s="7" t="s">
        <v>105</v>
      </c>
      <c r="B45" s="9" t="s">
        <v>106</v>
      </c>
      <c r="C45" s="9" t="s">
        <v>107</v>
      </c>
      <c r="D45" s="10">
        <v>50000</v>
      </c>
      <c r="E45" s="10">
        <v>50000</v>
      </c>
      <c r="F45" s="10">
        <v>49261</v>
      </c>
    </row>
    <row r="46" spans="1:6" s="2" customFormat="1" ht="22.5" x14ac:dyDescent="0.25">
      <c r="A46" s="7" t="s">
        <v>108</v>
      </c>
      <c r="B46" s="9" t="s">
        <v>109</v>
      </c>
      <c r="C46" s="9" t="s">
        <v>110</v>
      </c>
      <c r="D46" s="10">
        <f>D47</f>
        <v>2000</v>
      </c>
      <c r="E46" s="10">
        <f>E47</f>
        <v>2000</v>
      </c>
      <c r="F46" s="10">
        <f t="shared" ref="F46:F47" si="0">F47</f>
        <v>532</v>
      </c>
    </row>
    <row r="47" spans="1:6" s="2" customFormat="1" x14ac:dyDescent="0.25">
      <c r="A47" s="7" t="s">
        <v>111</v>
      </c>
      <c r="B47" s="9" t="s">
        <v>112</v>
      </c>
      <c r="C47" s="9" t="s">
        <v>113</v>
      </c>
      <c r="D47" s="10">
        <f>D48</f>
        <v>2000</v>
      </c>
      <c r="E47" s="10">
        <f>E48</f>
        <v>2000</v>
      </c>
      <c r="F47" s="10">
        <f t="shared" si="0"/>
        <v>532</v>
      </c>
    </row>
    <row r="48" spans="1:6" s="2" customFormat="1" x14ac:dyDescent="0.25">
      <c r="A48" s="7" t="s">
        <v>114</v>
      </c>
      <c r="B48" s="9" t="s">
        <v>115</v>
      </c>
      <c r="C48" s="9" t="s">
        <v>116</v>
      </c>
      <c r="D48" s="10">
        <v>2000</v>
      </c>
      <c r="E48" s="10">
        <v>2000</v>
      </c>
      <c r="F48" s="10">
        <v>532</v>
      </c>
    </row>
    <row r="49" spans="1:6" s="2" customFormat="1" x14ac:dyDescent="0.25">
      <c r="A49" s="7" t="s">
        <v>117</v>
      </c>
      <c r="B49" s="9" t="s">
        <v>118</v>
      </c>
      <c r="C49" s="9" t="s">
        <v>119</v>
      </c>
      <c r="D49" s="10">
        <f>D50+D54</f>
        <v>9188285</v>
      </c>
      <c r="E49" s="10">
        <f>E50+E54</f>
        <v>9188285</v>
      </c>
      <c r="F49" s="10">
        <f>F50+F54</f>
        <v>6445956</v>
      </c>
    </row>
    <row r="50" spans="1:6" s="2" customFormat="1" ht="22.5" x14ac:dyDescent="0.25">
      <c r="A50" s="7" t="s">
        <v>120</v>
      </c>
      <c r="B50" s="9" t="s">
        <v>121</v>
      </c>
      <c r="C50" s="9" t="s">
        <v>122</v>
      </c>
      <c r="D50" s="10">
        <f>D51</f>
        <v>2951500</v>
      </c>
      <c r="E50" s="10">
        <f>E51</f>
        <v>2951500</v>
      </c>
      <c r="F50" s="10">
        <f>F51</f>
        <v>2256438</v>
      </c>
    </row>
    <row r="51" spans="1:6" s="2" customFormat="1" ht="22.5" x14ac:dyDescent="0.25">
      <c r="A51" s="7" t="s">
        <v>123</v>
      </c>
      <c r="B51" s="9" t="s">
        <v>124</v>
      </c>
      <c r="C51" s="9" t="s">
        <v>125</v>
      </c>
      <c r="D51" s="10">
        <f>+D52</f>
        <v>2951500</v>
      </c>
      <c r="E51" s="10">
        <f>+E52</f>
        <v>2951500</v>
      </c>
      <c r="F51" s="10">
        <f>+F52</f>
        <v>2256438</v>
      </c>
    </row>
    <row r="52" spans="1:6" s="2" customFormat="1" x14ac:dyDescent="0.25">
      <c r="A52" s="7" t="s">
        <v>126</v>
      </c>
      <c r="B52" s="9" t="s">
        <v>127</v>
      </c>
      <c r="C52" s="9" t="s">
        <v>128</v>
      </c>
      <c r="D52" s="10">
        <f>D53</f>
        <v>2951500</v>
      </c>
      <c r="E52" s="10">
        <f>E53</f>
        <v>2951500</v>
      </c>
      <c r="F52" s="10">
        <f>F53</f>
        <v>2256438</v>
      </c>
    </row>
    <row r="53" spans="1:6" s="2" customFormat="1" ht="22.5" x14ac:dyDescent="0.25">
      <c r="A53" s="7" t="s">
        <v>129</v>
      </c>
      <c r="B53" s="9" t="s">
        <v>130</v>
      </c>
      <c r="C53" s="9" t="s">
        <v>131</v>
      </c>
      <c r="D53" s="10">
        <v>2951500</v>
      </c>
      <c r="E53" s="10">
        <v>2951500</v>
      </c>
      <c r="F53" s="10">
        <v>2256438</v>
      </c>
    </row>
    <row r="54" spans="1:6" s="2" customFormat="1" ht="22.5" x14ac:dyDescent="0.25">
      <c r="A54" s="7" t="s">
        <v>132</v>
      </c>
      <c r="B54" s="9" t="s">
        <v>133</v>
      </c>
      <c r="C54" s="9" t="s">
        <v>134</v>
      </c>
      <c r="D54" s="10">
        <f>D55+D58+D60+D63</f>
        <v>6236785</v>
      </c>
      <c r="E54" s="10">
        <f>E55+E58+E60+E63</f>
        <v>6236785</v>
      </c>
      <c r="F54" s="10">
        <f>F55+F58+F60+F63</f>
        <v>4189518</v>
      </c>
    </row>
    <row r="55" spans="1:6" s="2" customFormat="1" ht="43.5" x14ac:dyDescent="0.25">
      <c r="A55" s="7" t="s">
        <v>135</v>
      </c>
      <c r="B55" s="9" t="s">
        <v>136</v>
      </c>
      <c r="C55" s="9" t="s">
        <v>137</v>
      </c>
      <c r="D55" s="10">
        <f>D56+D57</f>
        <v>5420785</v>
      </c>
      <c r="E55" s="10">
        <f>E56+E57</f>
        <v>5420785</v>
      </c>
      <c r="F55" s="10">
        <f>F56+F57</f>
        <v>3447964</v>
      </c>
    </row>
    <row r="56" spans="1:6" s="2" customFormat="1" x14ac:dyDescent="0.25">
      <c r="A56" s="7" t="s">
        <v>138</v>
      </c>
      <c r="B56" s="9" t="s">
        <v>139</v>
      </c>
      <c r="C56" s="9" t="s">
        <v>140</v>
      </c>
      <c r="D56" s="10">
        <v>2070000</v>
      </c>
      <c r="E56" s="10">
        <v>2070000</v>
      </c>
      <c r="F56" s="10">
        <v>1054491</v>
      </c>
    </row>
    <row r="57" spans="1:6" s="2" customFormat="1" ht="22.5" x14ac:dyDescent="0.25">
      <c r="A57" s="7" t="s">
        <v>141</v>
      </c>
      <c r="B57" s="9" t="s">
        <v>142</v>
      </c>
      <c r="C57" s="9" t="s">
        <v>143</v>
      </c>
      <c r="D57" s="10">
        <v>3350785</v>
      </c>
      <c r="E57" s="10">
        <v>3350785</v>
      </c>
      <c r="F57" s="10">
        <v>2393473</v>
      </c>
    </row>
    <row r="58" spans="1:6" s="2" customFormat="1" ht="22.5" x14ac:dyDescent="0.25">
      <c r="A58" s="7" t="s">
        <v>144</v>
      </c>
      <c r="B58" s="9" t="s">
        <v>145</v>
      </c>
      <c r="C58" s="9" t="s">
        <v>146</v>
      </c>
      <c r="D58" s="10">
        <f>D59</f>
        <v>2000</v>
      </c>
      <c r="E58" s="10">
        <f>E59</f>
        <v>2000</v>
      </c>
      <c r="F58" s="10">
        <f>F59</f>
        <v>2714</v>
      </c>
    </row>
    <row r="59" spans="1:6" s="2" customFormat="1" x14ac:dyDescent="0.25">
      <c r="A59" s="7" t="s">
        <v>147</v>
      </c>
      <c r="B59" s="9" t="s">
        <v>148</v>
      </c>
      <c r="C59" s="9" t="s">
        <v>149</v>
      </c>
      <c r="D59" s="10">
        <v>2000</v>
      </c>
      <c r="E59" s="10">
        <v>2000</v>
      </c>
      <c r="F59" s="10">
        <v>2714</v>
      </c>
    </row>
    <row r="60" spans="1:6" s="2" customFormat="1" ht="22.5" x14ac:dyDescent="0.25">
      <c r="A60" s="7" t="s">
        <v>150</v>
      </c>
      <c r="B60" s="9" t="s">
        <v>151</v>
      </c>
      <c r="C60" s="9" t="s">
        <v>152</v>
      </c>
      <c r="D60" s="10">
        <f>D61</f>
        <v>702000</v>
      </c>
      <c r="E60" s="10">
        <f>E61</f>
        <v>702000</v>
      </c>
      <c r="F60" s="10">
        <f t="shared" ref="F60:F61" si="1">F61</f>
        <v>656821</v>
      </c>
    </row>
    <row r="61" spans="1:6" s="2" customFormat="1" ht="22.5" x14ac:dyDescent="0.25">
      <c r="A61" s="7" t="s">
        <v>153</v>
      </c>
      <c r="B61" s="9" t="s">
        <v>154</v>
      </c>
      <c r="C61" s="9" t="s">
        <v>155</v>
      </c>
      <c r="D61" s="10">
        <f>D62</f>
        <v>702000</v>
      </c>
      <c r="E61" s="10">
        <f>E62</f>
        <v>702000</v>
      </c>
      <c r="F61" s="10">
        <f t="shared" si="1"/>
        <v>656821</v>
      </c>
    </row>
    <row r="62" spans="1:6" s="2" customFormat="1" ht="22.5" x14ac:dyDescent="0.25">
      <c r="A62" s="7" t="s">
        <v>156</v>
      </c>
      <c r="B62" s="9" t="s">
        <v>157</v>
      </c>
      <c r="C62" s="9" t="s">
        <v>158</v>
      </c>
      <c r="D62" s="10">
        <v>702000</v>
      </c>
      <c r="E62" s="10">
        <v>702000</v>
      </c>
      <c r="F62" s="10">
        <v>656821</v>
      </c>
    </row>
    <row r="63" spans="1:6" s="2" customFormat="1" ht="33" x14ac:dyDescent="0.25">
      <c r="A63" s="7" t="s">
        <v>159</v>
      </c>
      <c r="B63" s="9" t="s">
        <v>160</v>
      </c>
      <c r="C63" s="9" t="s">
        <v>161</v>
      </c>
      <c r="D63" s="10">
        <f>+D64+D65</f>
        <v>112000</v>
      </c>
      <c r="E63" s="10">
        <f>+E64+E65</f>
        <v>112000</v>
      </c>
      <c r="F63" s="10">
        <f>+F64+F65</f>
        <v>82019</v>
      </c>
    </row>
    <row r="64" spans="1:6" s="2" customFormat="1" x14ac:dyDescent="0.25">
      <c r="A64" s="7" t="s">
        <v>162</v>
      </c>
      <c r="B64" s="9" t="s">
        <v>163</v>
      </c>
      <c r="C64" s="9" t="s">
        <v>164</v>
      </c>
      <c r="D64" s="10">
        <v>10000</v>
      </c>
      <c r="E64" s="10">
        <v>10000</v>
      </c>
      <c r="F64" s="10">
        <v>10202</v>
      </c>
    </row>
    <row r="65" spans="1:6" s="2" customFormat="1" x14ac:dyDescent="0.25">
      <c r="A65" s="7" t="s">
        <v>165</v>
      </c>
      <c r="B65" s="9" t="s">
        <v>166</v>
      </c>
      <c r="C65" s="9" t="s">
        <v>167</v>
      </c>
      <c r="D65" s="10">
        <v>102000</v>
      </c>
      <c r="E65" s="10">
        <v>102000</v>
      </c>
      <c r="F65" s="10">
        <v>71817</v>
      </c>
    </row>
    <row r="66" spans="1:6" s="2" customFormat="1" ht="33" x14ac:dyDescent="0.25">
      <c r="A66" s="7" t="s">
        <v>168</v>
      </c>
      <c r="B66" s="9" t="s">
        <v>169</v>
      </c>
      <c r="C66" s="9" t="s">
        <v>170</v>
      </c>
      <c r="D66" s="10">
        <v>-2372960</v>
      </c>
      <c r="E66" s="10">
        <v>-3677560</v>
      </c>
      <c r="F66" s="10">
        <v>-2681782</v>
      </c>
    </row>
    <row r="67" spans="1:6" s="2" customFormat="1" x14ac:dyDescent="0.25">
      <c r="A67" s="7" t="s">
        <v>171</v>
      </c>
      <c r="B67" s="9" t="s">
        <v>172</v>
      </c>
      <c r="C67" s="9" t="s">
        <v>173</v>
      </c>
      <c r="D67" s="10">
        <v>2372960</v>
      </c>
      <c r="E67" s="10">
        <v>3677560</v>
      </c>
      <c r="F67" s="10">
        <v>2681782</v>
      </c>
    </row>
    <row r="68" spans="1:6" s="2" customFormat="1" x14ac:dyDescent="0.25">
      <c r="A68" s="7" t="s">
        <v>174</v>
      </c>
      <c r="B68" s="9" t="s">
        <v>175</v>
      </c>
      <c r="C68" s="9" t="s">
        <v>176</v>
      </c>
      <c r="D68" s="10">
        <f>D69</f>
        <v>13410</v>
      </c>
      <c r="E68" s="10">
        <f>E69</f>
        <v>13410</v>
      </c>
      <c r="F68" s="10">
        <f>F69</f>
        <v>30044</v>
      </c>
    </row>
    <row r="69" spans="1:6" s="2" customFormat="1" ht="33" x14ac:dyDescent="0.25">
      <c r="A69" s="7" t="s">
        <v>177</v>
      </c>
      <c r="B69" s="9" t="s">
        <v>178</v>
      </c>
      <c r="C69" s="9" t="s">
        <v>179</v>
      </c>
      <c r="D69" s="10">
        <f>D70+D71</f>
        <v>13410</v>
      </c>
      <c r="E69" s="10">
        <f>E70+E71</f>
        <v>13410</v>
      </c>
      <c r="F69" s="10">
        <f>F70+F71</f>
        <v>30044</v>
      </c>
    </row>
    <row r="70" spans="1:6" s="2" customFormat="1" ht="22.5" x14ac:dyDescent="0.25">
      <c r="A70" s="7" t="s">
        <v>180</v>
      </c>
      <c r="B70" s="9" t="s">
        <v>181</v>
      </c>
      <c r="C70" s="9" t="s">
        <v>182</v>
      </c>
      <c r="D70" s="10">
        <v>4087</v>
      </c>
      <c r="E70" s="10">
        <v>4087</v>
      </c>
      <c r="F70" s="10">
        <v>13137</v>
      </c>
    </row>
    <row r="71" spans="1:6" s="2" customFormat="1" ht="22.5" x14ac:dyDescent="0.25">
      <c r="A71" s="7" t="s">
        <v>183</v>
      </c>
      <c r="B71" s="9" t="s">
        <v>184</v>
      </c>
      <c r="C71" s="9" t="s">
        <v>185</v>
      </c>
      <c r="D71" s="10">
        <v>9323</v>
      </c>
      <c r="E71" s="10">
        <v>9323</v>
      </c>
      <c r="F71" s="10">
        <v>16907</v>
      </c>
    </row>
    <row r="72" spans="1:6" s="2" customFormat="1" x14ac:dyDescent="0.25">
      <c r="A72" s="7" t="s">
        <v>186</v>
      </c>
      <c r="B72" s="9" t="s">
        <v>187</v>
      </c>
      <c r="C72" s="9" t="s">
        <v>188</v>
      </c>
      <c r="D72" s="10">
        <f>D73</f>
        <v>4602987</v>
      </c>
      <c r="E72" s="10">
        <f>E73</f>
        <v>5262987</v>
      </c>
      <c r="F72" s="10">
        <f t="shared" ref="F72:F73" si="2">F73</f>
        <v>2881240</v>
      </c>
    </row>
    <row r="73" spans="1:6" s="2" customFormat="1" ht="22.5" x14ac:dyDescent="0.25">
      <c r="A73" s="7" t="s">
        <v>189</v>
      </c>
      <c r="B73" s="9" t="s">
        <v>190</v>
      </c>
      <c r="C73" s="9" t="s">
        <v>191</v>
      </c>
      <c r="D73" s="10">
        <f>D74</f>
        <v>4602987</v>
      </c>
      <c r="E73" s="10">
        <f>E74</f>
        <v>5262987</v>
      </c>
      <c r="F73" s="10">
        <f t="shared" si="2"/>
        <v>2881240</v>
      </c>
    </row>
    <row r="74" spans="1:6" s="2" customFormat="1" ht="75" x14ac:dyDescent="0.25">
      <c r="A74" s="7" t="s">
        <v>192</v>
      </c>
      <c r="B74" s="9" t="s">
        <v>193</v>
      </c>
      <c r="C74" s="9" t="s">
        <v>194</v>
      </c>
      <c r="D74" s="10">
        <f>+D75+D76+D77</f>
        <v>4602987</v>
      </c>
      <c r="E74" s="10">
        <f>+E75+E76+E77</f>
        <v>5262987</v>
      </c>
      <c r="F74" s="10">
        <f>+F75+F76+F77</f>
        <v>2881240</v>
      </c>
    </row>
    <row r="75" spans="1:6" s="2" customFormat="1" ht="33" x14ac:dyDescent="0.25">
      <c r="A75" s="7" t="s">
        <v>195</v>
      </c>
      <c r="B75" s="9" t="s">
        <v>196</v>
      </c>
      <c r="C75" s="9" t="s">
        <v>197</v>
      </c>
      <c r="D75" s="10">
        <v>1348</v>
      </c>
      <c r="E75" s="10">
        <v>11348</v>
      </c>
      <c r="F75" s="10">
        <v>9112</v>
      </c>
    </row>
    <row r="76" spans="1:6" s="2" customFormat="1" ht="22.5" x14ac:dyDescent="0.25">
      <c r="A76" s="7" t="s">
        <v>198</v>
      </c>
      <c r="B76" s="9" t="s">
        <v>199</v>
      </c>
      <c r="C76" s="9" t="s">
        <v>200</v>
      </c>
      <c r="D76" s="10">
        <v>3885898</v>
      </c>
      <c r="E76" s="10">
        <v>4535898</v>
      </c>
      <c r="F76" s="10">
        <v>2765585</v>
      </c>
    </row>
    <row r="77" spans="1:6" s="2" customFormat="1" ht="54" x14ac:dyDescent="0.25">
      <c r="A77" s="7" t="s">
        <v>201</v>
      </c>
      <c r="B77" s="9" t="s">
        <v>202</v>
      </c>
      <c r="C77" s="9" t="s">
        <v>203</v>
      </c>
      <c r="D77" s="10">
        <v>715741</v>
      </c>
      <c r="E77" s="10">
        <v>715741</v>
      </c>
      <c r="F77" s="10">
        <v>106543</v>
      </c>
    </row>
    <row r="78" spans="1:6" s="2" customFormat="1" ht="33" x14ac:dyDescent="0.25">
      <c r="A78" s="7" t="s">
        <v>204</v>
      </c>
      <c r="B78" s="9" t="s">
        <v>205</v>
      </c>
      <c r="C78" s="9" t="s">
        <v>206</v>
      </c>
      <c r="D78" s="10">
        <f>D79</f>
        <v>4679841</v>
      </c>
      <c r="E78" s="10">
        <f>E79</f>
        <v>4679841</v>
      </c>
      <c r="F78" s="10">
        <f t="shared" ref="F78:F79" si="3">F79</f>
        <v>696625</v>
      </c>
    </row>
    <row r="79" spans="1:6" s="2" customFormat="1" ht="22.5" x14ac:dyDescent="0.25">
      <c r="A79" s="7" t="s">
        <v>207</v>
      </c>
      <c r="B79" s="9" t="s">
        <v>208</v>
      </c>
      <c r="C79" s="9" t="s">
        <v>209</v>
      </c>
      <c r="D79" s="10">
        <f>D80</f>
        <v>4679841</v>
      </c>
      <c r="E79" s="10">
        <f>E80</f>
        <v>4679841</v>
      </c>
      <c r="F79" s="10">
        <f t="shared" si="3"/>
        <v>696625</v>
      </c>
    </row>
    <row r="80" spans="1:6" s="2" customFormat="1" ht="22.5" x14ac:dyDescent="0.25">
      <c r="A80" s="7" t="s">
        <v>210</v>
      </c>
      <c r="B80" s="9" t="s">
        <v>211</v>
      </c>
      <c r="C80" s="9" t="s">
        <v>212</v>
      </c>
      <c r="D80" s="10">
        <v>4679841</v>
      </c>
      <c r="E80" s="10">
        <v>4679841</v>
      </c>
      <c r="F80" s="10">
        <v>696625</v>
      </c>
    </row>
    <row r="81" spans="1:7" s="2" customFormat="1" x14ac:dyDescent="0.25">
      <c r="A81" s="3"/>
      <c r="B81" s="3"/>
      <c r="C81" s="3"/>
      <c r="D81" s="4"/>
      <c r="E81" s="4"/>
      <c r="F81" s="4"/>
    </row>
    <row r="82" spans="1:7" x14ac:dyDescent="0.25">
      <c r="A82" s="15"/>
      <c r="B82" s="15"/>
      <c r="C82" s="15"/>
      <c r="D82" s="15"/>
      <c r="E82" s="6"/>
      <c r="F82" s="15"/>
      <c r="G82" s="15"/>
    </row>
    <row r="83" spans="1:7" x14ac:dyDescent="0.25">
      <c r="A83" s="16"/>
      <c r="B83" s="16"/>
      <c r="C83" s="16"/>
      <c r="D83" s="16"/>
      <c r="E83" s="1"/>
      <c r="F83" s="16"/>
      <c r="G83" s="16"/>
    </row>
    <row r="84" spans="1:7" x14ac:dyDescent="0.25">
      <c r="B84" t="s">
        <v>217</v>
      </c>
      <c r="D84" t="s">
        <v>218</v>
      </c>
    </row>
    <row r="85" spans="1:7" x14ac:dyDescent="0.25">
      <c r="B85" t="s">
        <v>219</v>
      </c>
      <c r="D85" t="s">
        <v>213</v>
      </c>
    </row>
    <row r="87" spans="1:7" x14ac:dyDescent="0.25">
      <c r="C87" t="s">
        <v>220</v>
      </c>
    </row>
    <row r="90" spans="1:7" x14ac:dyDescent="0.25">
      <c r="B90" t="s">
        <v>221</v>
      </c>
      <c r="D90" t="s">
        <v>222</v>
      </c>
    </row>
    <row r="91" spans="1:7" x14ac:dyDescent="0.25">
      <c r="D91" t="s">
        <v>223</v>
      </c>
    </row>
    <row r="163" spans="1:15" x14ac:dyDescent="0.25">
      <c r="A163" s="5"/>
      <c r="B163" s="5"/>
      <c r="C163" s="5"/>
      <c r="D163" s="5"/>
      <c r="F163" s="5"/>
      <c r="G163" s="5"/>
      <c r="L163" s="5"/>
      <c r="M163" s="5"/>
      <c r="N163" s="5"/>
      <c r="O163" s="5"/>
    </row>
  </sheetData>
  <mergeCells count="15">
    <mergeCell ref="A82:D82"/>
    <mergeCell ref="A83:D83"/>
    <mergeCell ref="F82:G82"/>
    <mergeCell ref="F83:G83"/>
    <mergeCell ref="A11:B11"/>
    <mergeCell ref="C7:C10"/>
    <mergeCell ref="D7:D10"/>
    <mergeCell ref="E7:E10"/>
    <mergeCell ref="A7:B10"/>
    <mergeCell ref="F7:F10"/>
    <mergeCell ref="A1:F1"/>
    <mergeCell ref="A2:F2"/>
    <mergeCell ref="A3:F3"/>
    <mergeCell ref="A4:F4"/>
    <mergeCell ref="A5:F5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2020-03-06T07:34:04Z</cp:lastPrinted>
  <dcterms:created xsi:type="dcterms:W3CDTF">2020-03-03T13:25:29Z</dcterms:created>
  <dcterms:modified xsi:type="dcterms:W3CDTF">2020-03-06T07:34:34Z</dcterms:modified>
</cp:coreProperties>
</file>