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MARTIE\ORDINARA\PROIECTE\03_pr_cont executie\"/>
    </mc:Choice>
  </mc:AlternateContent>
  <xr:revisionPtr revIDLastSave="0" documentId="13_ncr:1_{37E4AB26-3C75-4D46-8DF5-507D4981CA3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7" i="1" l="1"/>
  <c r="E97" i="1"/>
  <c r="D97" i="1"/>
  <c r="D95" i="1" s="1"/>
  <c r="D94" i="1" s="1"/>
  <c r="D93" i="1" s="1"/>
  <c r="F95" i="1"/>
  <c r="F94" i="1" s="1"/>
  <c r="F93" i="1" s="1"/>
  <c r="E95" i="1"/>
  <c r="E94" i="1"/>
  <c r="E93" i="1" s="1"/>
  <c r="F91" i="1"/>
  <c r="E91" i="1"/>
  <c r="E90" i="1" s="1"/>
  <c r="D91" i="1"/>
  <c r="F90" i="1"/>
  <c r="D90" i="1"/>
  <c r="F88" i="1"/>
  <c r="E88" i="1"/>
  <c r="E87" i="1" s="1"/>
  <c r="E86" i="1" s="1"/>
  <c r="E85" i="1" s="1"/>
  <c r="D88" i="1"/>
  <c r="F87" i="1"/>
  <c r="F86" i="1" s="1"/>
  <c r="F85" i="1" s="1"/>
  <c r="D87" i="1"/>
  <c r="D86" i="1" s="1"/>
  <c r="D85" i="1" s="1"/>
  <c r="D84" i="1" s="1"/>
  <c r="F75" i="1"/>
  <c r="F74" i="1" s="1"/>
  <c r="F73" i="1" s="1"/>
  <c r="E75" i="1"/>
  <c r="E74" i="1" s="1"/>
  <c r="E73" i="1" s="1"/>
  <c r="D75" i="1"/>
  <c r="D74" i="1" s="1"/>
  <c r="D73" i="1" s="1"/>
  <c r="F70" i="1"/>
  <c r="E70" i="1"/>
  <c r="D70" i="1"/>
  <c r="F68" i="1"/>
  <c r="E68" i="1"/>
  <c r="D68" i="1"/>
  <c r="F59" i="1"/>
  <c r="E59" i="1"/>
  <c r="D59" i="1"/>
  <c r="F56" i="1"/>
  <c r="F55" i="1" s="1"/>
  <c r="F54" i="1" s="1"/>
  <c r="E56" i="1"/>
  <c r="E55" i="1" s="1"/>
  <c r="E54" i="1" s="1"/>
  <c r="D56" i="1"/>
  <c r="D55" i="1" s="1"/>
  <c r="D54" i="1" s="1"/>
  <c r="F43" i="1"/>
  <c r="F39" i="1" s="1"/>
  <c r="F38" i="1" s="1"/>
  <c r="F37" i="1" s="1"/>
  <c r="E43" i="1"/>
  <c r="E39" i="1" s="1"/>
  <c r="E38" i="1" s="1"/>
  <c r="E37" i="1" s="1"/>
  <c r="D43" i="1"/>
  <c r="D39" i="1" s="1"/>
  <c r="D38" i="1" s="1"/>
  <c r="D37" i="1" s="1"/>
  <c r="F35" i="1"/>
  <c r="F34" i="1" s="1"/>
  <c r="E35" i="1"/>
  <c r="E34" i="1" s="1"/>
  <c r="D35" i="1"/>
  <c r="D34" i="1" s="1"/>
  <c r="F30" i="1"/>
  <c r="E30" i="1"/>
  <c r="D30" i="1"/>
  <c r="F28" i="1"/>
  <c r="E28" i="1"/>
  <c r="D28" i="1"/>
  <c r="F19" i="1"/>
  <c r="E19" i="1"/>
  <c r="D19" i="1"/>
  <c r="F16" i="1"/>
  <c r="E16" i="1"/>
  <c r="E15" i="1" s="1"/>
  <c r="E14" i="1" s="1"/>
  <c r="D16" i="1"/>
  <c r="D15" i="1" s="1"/>
  <c r="D14" i="1" s="1"/>
  <c r="F15" i="1"/>
  <c r="F14" i="1" s="1"/>
  <c r="E84" i="1" l="1"/>
  <c r="D58" i="1"/>
  <c r="F84" i="1"/>
  <c r="D53" i="1"/>
  <c r="D52" i="1" s="1"/>
  <c r="D51" i="1" s="1"/>
  <c r="E58" i="1"/>
  <c r="F58" i="1"/>
  <c r="F53" i="1" s="1"/>
  <c r="F52" i="1" s="1"/>
  <c r="F51" i="1" s="1"/>
  <c r="E53" i="1"/>
  <c r="E52" i="1" s="1"/>
  <c r="E51" i="1" s="1"/>
  <c r="F18" i="1"/>
  <c r="F13" i="1" s="1"/>
  <c r="F12" i="1" s="1"/>
  <c r="F11" i="1" s="1"/>
  <c r="D18" i="1"/>
  <c r="D13" i="1" s="1"/>
  <c r="D12" i="1" s="1"/>
  <c r="D11" i="1" s="1"/>
  <c r="E18" i="1"/>
  <c r="E13" i="1" s="1"/>
  <c r="E12" i="1" s="1"/>
  <c r="E11" i="1" s="1"/>
  <c r="F101" i="1" l="1"/>
  <c r="E101" i="1"/>
  <c r="E100" i="1" s="1"/>
  <c r="D101" i="1"/>
  <c r="D100" i="1" s="1"/>
  <c r="F100" i="1"/>
  <c r="G16" i="1" l="1"/>
  <c r="G15" i="1" s="1"/>
  <c r="G14" i="1" s="1"/>
  <c r="H17" i="1"/>
  <c r="H18" i="1"/>
  <c r="G20" i="1"/>
  <c r="H21" i="1"/>
  <c r="H22" i="1"/>
  <c r="H23" i="1"/>
  <c r="H24" i="1"/>
  <c r="H25" i="1"/>
  <c r="H26" i="1"/>
  <c r="H27" i="1"/>
  <c r="H28" i="1"/>
  <c r="H29" i="1"/>
  <c r="G29" i="1"/>
  <c r="H30" i="1"/>
  <c r="G31" i="1"/>
  <c r="H32" i="1"/>
  <c r="H33" i="1"/>
  <c r="H34" i="1"/>
  <c r="G36" i="1"/>
  <c r="G35" i="1" s="1"/>
  <c r="H37" i="1"/>
  <c r="G41" i="1"/>
  <c r="G40" i="1" s="1"/>
  <c r="H42" i="1"/>
  <c r="H43" i="1"/>
  <c r="G44" i="1"/>
  <c r="H45" i="1"/>
  <c r="H31" i="1" l="1"/>
  <c r="H20" i="1"/>
  <c r="H44" i="1"/>
  <c r="H16" i="1"/>
  <c r="H41" i="1"/>
  <c r="H36" i="1"/>
  <c r="G19" i="1"/>
  <c r="H35" i="1"/>
  <c r="G39" i="1"/>
  <c r="G38" i="1" s="1"/>
  <c r="G13" i="1"/>
  <c r="G12" i="1" s="1"/>
  <c r="H40" i="1"/>
  <c r="H39" i="1" l="1"/>
  <c r="G11" i="1"/>
  <c r="H38" i="1"/>
  <c r="H19" i="1"/>
  <c r="H15" i="1"/>
  <c r="H14" i="1" l="1"/>
  <c r="H13" i="1" l="1"/>
  <c r="H11" i="1" l="1"/>
  <c r="H12" i="1"/>
</calcChain>
</file>

<file path=xl/sharedStrings.xml><?xml version="1.0" encoding="utf-8"?>
<sst xmlns="http://schemas.openxmlformats.org/spreadsheetml/2006/main" count="224" uniqueCount="138">
  <si>
    <t>Cont de executie - Venituri - Bugetul institutiilor publice si activitatilor finantate integral sau partial din venituri proprii</t>
  </si>
  <si>
    <t>Denumirea indicatorilor</t>
  </si>
  <si>
    <t>A</t>
  </si>
  <si>
    <t>Cod indicator</t>
  </si>
  <si>
    <t>B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</si>
  <si>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</si>
  <si>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</si>
  <si>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</si>
  <si>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</si>
  <si>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</si>
  <si>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</si>
  <si>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</si>
  <si>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</si>
  <si>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</si>
  <si>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</si>
  <si>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</si>
  <si>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</si>
  <si>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</si>
  <si>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</si>
  <si>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</si>
  <si>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</si>
  <si>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</si>
  <si>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</si>
  <si>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</si>
  <si>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</si>
  <si>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</si>
  <si>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</si>
  <si>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</si>
  <si>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</si>
  <si>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</si>
  <si>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21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</si>
  <si>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</si>
  <si>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</si>
  <si>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</si>
  <si>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</si>
  <si>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</si>
  <si>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</si>
  <si>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</si>
  <si>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</si>
  <si>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</si>
  <si>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</si>
  <si>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</si>
  <si>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</si>
  <si>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</si>
  <si>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</si>
  <si>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</si>
  <si>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</si>
  <si>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</si>
  <si>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</si>
  <si>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</si>
  <si>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</si>
  <si>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</si>
  <si>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</si>
  <si>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</si>
  <si>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</si>
  <si>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</si>
  <si>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</si>
  <si>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</si>
  <si>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</si>
  <si>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</si>
  <si>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</si>
  <si>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43</t>
  </si>
  <si>
    <t>Amenzi, penalitati si confiscari (cod 35.10.50)</t>
  </si>
  <si>
    <t>35.10</t>
  </si>
  <si>
    <t>46</t>
  </si>
  <si>
    <t>Alte amenzi, penalitati si confiscari</t>
  </si>
  <si>
    <t>35.10.50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</si>
  <si>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</si>
  <si>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</si>
  <si>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</si>
  <si>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</si>
  <si>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</si>
  <si>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</si>
  <si>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</si>
  <si>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</si>
  <si>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</si>
  <si>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</si>
  <si>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</si>
  <si>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</si>
  <si>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</si>
  <si>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</si>
  <si>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</si>
  <si>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</si>
  <si>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</si>
  <si>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</si>
  <si>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</si>
  <si>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</si>
  <si>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</si>
  <si>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</si>
  <si>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</si>
  <si>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</si>
  <si>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</si>
  <si>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</si>
  <si>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</si>
  <si>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79</t>
  </si>
  <si>
    <t>80</t>
  </si>
  <si>
    <t>85</t>
  </si>
  <si>
    <t>88</t>
  </si>
  <si>
    <t>89</t>
  </si>
  <si>
    <t>43.10</t>
  </si>
  <si>
    <t>90</t>
  </si>
  <si>
    <t>Subventii pentru institutii publice</t>
  </si>
  <si>
    <t>43.10.09</t>
  </si>
  <si>
    <t>Subventii din bugetele locale pentru finantarea cheltuielilor curente din domeniul sanatatii</t>
  </si>
  <si>
    <t>43.10.10</t>
  </si>
  <si>
    <t>Subventii din bugetele locale pentru finantarea cheltuielilor de capital din domeniul sanatatii</t>
  </si>
  <si>
    <t>43.10.14</t>
  </si>
  <si>
    <t>Subventii din bugetul Fondului national unic de asigurări sociale de sănătate pentru acoperirea cresterilor salariale</t>
  </si>
  <si>
    <t>43.10.33</t>
  </si>
  <si>
    <t>Sume primite de la UE/alti donatori in contul platilor efectuate si prefinantari aferente cadrului financiar 2014-2020</t>
  </si>
  <si>
    <t>48.10</t>
  </si>
  <si>
    <t>Fondul European de Dezvoltare Regionala (FEDR)</t>
  </si>
  <si>
    <t>48.10.01</t>
  </si>
  <si>
    <t xml:space="preserve">  Sume primite in contul platilor efectuate in anul curent</t>
  </si>
  <si>
    <t>48.10.01.01</t>
  </si>
  <si>
    <t xml:space="preserve">  Sume primite in contul platilor efectuate in anii anteriori</t>
  </si>
  <si>
    <t>48.10.01.02</t>
  </si>
  <si>
    <t>VENITURILE SECŢIUNII DE FUNCŢIONARE - TOTAL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</si>
  <si>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</si>
  <si>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</si>
  <si>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</si>
  <si>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</si>
  <si>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</si>
  <si>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</si>
  <si>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</si>
  <si>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</si>
  <si>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</si>
  <si>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</si>
  <si>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</si>
  <si>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ERHAN RODICA</t>
  </si>
  <si>
    <t>Prevederi bugetare inițiale</t>
  </si>
  <si>
    <t>Prevederi bugetare definitive</t>
  </si>
  <si>
    <t>SUBVENTII DE LA ALTE ADMINISTRATII (cod43.10.09+43.10.10+43.10.14 la 43.10.17+43.10.19+43.10.22+43.10.25+43.10.26+43.10.27+43.10.31+43.10.32+43.10.33+43.10.34+43.10.35+43.10.37+43.10.38+43.10.40+43.10.43+43.10.45)</t>
  </si>
  <si>
    <t>Sume din bugetul de stat catre bugetele locale pentru finantarea investitiilor in sanatate</t>
  </si>
  <si>
    <t>43.10.16</t>
  </si>
  <si>
    <t>Sume din bugetul de stat catre bugetele locale pentru finantarea aparaturii medicale si echipamentelor de comunicatii in urgenta in sanatate</t>
  </si>
  <si>
    <t>43.10.16.01</t>
  </si>
  <si>
    <t>MUNICIPIUL CÂMPULUNG MOLDOVENESC                                                               ANEXA NR. 2 LA HCL NR. 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</si>
</sst>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49" fontId="7" fillId="0" borderId="2" xfId="0" applyNumberFormat="1" applyFont="1" applyBorder="1" applyAlignment="1">
      <alignment wrapText="1" shrinkToFit="1"/>
    </xf>
    <xf numFmtId="4" fontId="7" fillId="0" borderId="2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topLeftCell="B1" workbookViewId="0">
      <selection sqref="A1:H1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4" width="14.42578125" customWidth="1"/>
    <col min="5" max="5" width="19.28515625" customWidth="1"/>
    <col min="6" max="6" width="14.42578125" customWidth="1"/>
    <col min="7" max="8" width="14.42578125" hidden="1" customWidth="1"/>
  </cols>
  <sheetData>
    <row r="1" spans="1:8" x14ac:dyDescent="0.25">
      <c r="A1" s="13" t="s">
        <v>137</v>
      </c>
      <c r="B1" s="13"/>
      <c r="C1" s="13"/>
      <c r="D1" s="13"/>
      <c r="E1" s="13"/>
      <c r="F1" s="13"/>
      <c r="G1" s="13"/>
      <c r="H1" s="13"/>
    </row>
    <row r="2" spans="1:8" x14ac:dyDescent="0.25">
      <c r="A2" s="13" t="s">
        <v>119</v>
      </c>
      <c r="B2" s="13"/>
      <c r="C2" s="13"/>
      <c r="D2" s="13"/>
      <c r="E2" s="13"/>
      <c r="F2" s="13"/>
      <c r="G2" s="13"/>
      <c r="H2" s="13"/>
    </row>
    <row r="3" spans="1:8" ht="69.9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ht="15.75" thickBot="1" x14ac:dyDescent="0.3"/>
    <row r="6" spans="1:8" s="1" customFormat="1" ht="15.75" customHeight="1" thickBot="1" x14ac:dyDescent="0.3">
      <c r="A6" s="16" t="s">
        <v>1</v>
      </c>
      <c r="B6" s="16"/>
      <c r="C6" s="16" t="s">
        <v>3</v>
      </c>
      <c r="D6" s="17" t="s">
        <v>130</v>
      </c>
      <c r="E6" s="17" t="s">
        <v>131</v>
      </c>
      <c r="F6" s="16" t="s">
        <v>5</v>
      </c>
      <c r="G6" s="16" t="s">
        <v>6</v>
      </c>
      <c r="H6" s="16" t="s">
        <v>7</v>
      </c>
    </row>
    <row r="7" spans="1:8" s="1" customFormat="1" ht="15.75" thickBot="1" x14ac:dyDescent="0.3">
      <c r="A7" s="16"/>
      <c r="B7" s="16"/>
      <c r="C7" s="16"/>
      <c r="D7" s="18"/>
      <c r="E7" s="18"/>
      <c r="F7" s="16"/>
      <c r="G7" s="16"/>
      <c r="H7" s="16"/>
    </row>
    <row r="8" spans="1:8" s="1" customFormat="1" ht="15.75" thickBot="1" x14ac:dyDescent="0.3">
      <c r="A8" s="16"/>
      <c r="B8" s="16"/>
      <c r="C8" s="16"/>
      <c r="D8" s="18"/>
      <c r="E8" s="18"/>
      <c r="F8" s="16"/>
      <c r="G8" s="16"/>
      <c r="H8" s="16"/>
    </row>
    <row r="9" spans="1:8" s="1" customFormat="1" ht="15.75" thickBot="1" x14ac:dyDescent="0.3">
      <c r="A9" s="16"/>
      <c r="B9" s="16"/>
      <c r="C9" s="16"/>
      <c r="D9" s="19"/>
      <c r="E9" s="19"/>
      <c r="F9" s="16"/>
      <c r="G9" s="16"/>
      <c r="H9" s="16"/>
    </row>
    <row r="10" spans="1:8" s="1" customFormat="1" ht="15.75" thickBot="1" x14ac:dyDescent="0.3">
      <c r="A10" s="16" t="s">
        <v>2</v>
      </c>
      <c r="B10" s="16"/>
      <c r="C10" s="2" t="s">
        <v>4</v>
      </c>
      <c r="D10" s="2">
        <v>1</v>
      </c>
      <c r="E10" s="2">
        <v>2</v>
      </c>
      <c r="F10" s="2">
        <v>6</v>
      </c>
      <c r="G10" s="2">
        <v>7</v>
      </c>
      <c r="H10" s="2" t="s">
        <v>8</v>
      </c>
    </row>
    <row r="11" spans="1:8" s="1" customFormat="1" ht="22.5" x14ac:dyDescent="0.25">
      <c r="A11" s="5" t="s">
        <v>9</v>
      </c>
      <c r="B11" s="10" t="s">
        <v>10</v>
      </c>
      <c r="C11" s="10" t="s">
        <v>11</v>
      </c>
      <c r="D11" s="11">
        <f>D12+D34+D37</f>
        <v>45407536</v>
      </c>
      <c r="E11" s="11">
        <f>E12+E34+E37</f>
        <v>47371520</v>
      </c>
      <c r="F11" s="11">
        <f>F12+F34+F37</f>
        <v>47603964</v>
      </c>
      <c r="G11" s="6" t="e">
        <f>G12+G35+G38+#REF!</f>
        <v>#REF!</v>
      </c>
      <c r="H11" s="6" t="e">
        <f>#REF!-F11-G11</f>
        <v>#REF!</v>
      </c>
    </row>
    <row r="12" spans="1:8" s="1" customFormat="1" x14ac:dyDescent="0.25">
      <c r="A12" s="5" t="s">
        <v>12</v>
      </c>
      <c r="B12" s="10" t="s">
        <v>13</v>
      </c>
      <c r="C12" s="10" t="s">
        <v>14</v>
      </c>
      <c r="D12" s="11">
        <f>+D13</f>
        <v>18436510</v>
      </c>
      <c r="E12" s="11">
        <f>+E13</f>
        <v>19156944</v>
      </c>
      <c r="F12" s="11">
        <f>+F13</f>
        <v>18936217</v>
      </c>
      <c r="G12" s="6">
        <f>+G13</f>
        <v>16683</v>
      </c>
      <c r="H12" s="6" t="e">
        <f>#REF!-F12-G12</f>
        <v>#REF!</v>
      </c>
    </row>
    <row r="13" spans="1:8" s="1" customFormat="1" x14ac:dyDescent="0.25">
      <c r="A13" s="5" t="s">
        <v>15</v>
      </c>
      <c r="B13" s="10" t="s">
        <v>16</v>
      </c>
      <c r="C13" s="10" t="s">
        <v>17</v>
      </c>
      <c r="D13" s="11">
        <f>D14+D18</f>
        <v>18436510</v>
      </c>
      <c r="E13" s="11">
        <f>E14+E18</f>
        <v>19156944</v>
      </c>
      <c r="F13" s="11">
        <f>F14+F18</f>
        <v>18936217</v>
      </c>
      <c r="G13" s="6">
        <f>G14+G19</f>
        <v>16683</v>
      </c>
      <c r="H13" s="6" t="e">
        <f>#REF!-F13-G13</f>
        <v>#REF!</v>
      </c>
    </row>
    <row r="14" spans="1:8" s="1" customFormat="1" x14ac:dyDescent="0.25">
      <c r="A14" s="5" t="s">
        <v>18</v>
      </c>
      <c r="B14" s="10" t="s">
        <v>19</v>
      </c>
      <c r="C14" s="10" t="s">
        <v>20</v>
      </c>
      <c r="D14" s="11">
        <f>D15</f>
        <v>119066</v>
      </c>
      <c r="E14" s="11">
        <f>E15</f>
        <v>120755</v>
      </c>
      <c r="F14" s="11">
        <f>F15</f>
        <v>109851</v>
      </c>
      <c r="G14" s="6">
        <f>G15</f>
        <v>12732</v>
      </c>
      <c r="H14" s="6" t="e">
        <f>#REF!-F14-G14</f>
        <v>#REF!</v>
      </c>
    </row>
    <row r="15" spans="1:8" s="1" customFormat="1" ht="22.5" x14ac:dyDescent="0.25">
      <c r="A15" s="5" t="s">
        <v>21</v>
      </c>
      <c r="B15" s="10" t="s">
        <v>22</v>
      </c>
      <c r="C15" s="10" t="s">
        <v>23</v>
      </c>
      <c r="D15" s="11">
        <f>+D16</f>
        <v>119066</v>
      </c>
      <c r="E15" s="11">
        <f>+E16</f>
        <v>120755</v>
      </c>
      <c r="F15" s="11">
        <f>+F16</f>
        <v>109851</v>
      </c>
      <c r="G15" s="6">
        <f>+G16+G18</f>
        <v>12732</v>
      </c>
      <c r="H15" s="6" t="e">
        <f>#REF!-F15-G15</f>
        <v>#REF!</v>
      </c>
    </row>
    <row r="16" spans="1:8" s="1" customFormat="1" x14ac:dyDescent="0.25">
      <c r="A16" s="5" t="s">
        <v>24</v>
      </c>
      <c r="B16" s="10" t="s">
        <v>25</v>
      </c>
      <c r="C16" s="10" t="s">
        <v>26</v>
      </c>
      <c r="D16" s="11">
        <f>D17</f>
        <v>119066</v>
      </c>
      <c r="E16" s="11">
        <f>E17</f>
        <v>120755</v>
      </c>
      <c r="F16" s="11">
        <f>F17</f>
        <v>109851</v>
      </c>
      <c r="G16" s="6">
        <f>G17</f>
        <v>3900</v>
      </c>
      <c r="H16" s="6" t="e">
        <f>#REF!-F16-G16</f>
        <v>#REF!</v>
      </c>
    </row>
    <row r="17" spans="1:8" s="1" customFormat="1" ht="22.5" x14ac:dyDescent="0.25">
      <c r="A17" s="5" t="s">
        <v>27</v>
      </c>
      <c r="B17" s="10" t="s">
        <v>28</v>
      </c>
      <c r="C17" s="10" t="s">
        <v>29</v>
      </c>
      <c r="D17" s="11">
        <v>119066</v>
      </c>
      <c r="E17" s="11">
        <v>120755</v>
      </c>
      <c r="F17" s="11">
        <v>109851</v>
      </c>
      <c r="G17" s="6">
        <v>3900</v>
      </c>
      <c r="H17" s="6" t="e">
        <f>#REF!-F17-G17</f>
        <v>#REF!</v>
      </c>
    </row>
    <row r="18" spans="1:8" s="1" customFormat="1" ht="22.5" x14ac:dyDescent="0.25">
      <c r="A18" s="5" t="s">
        <v>30</v>
      </c>
      <c r="B18" s="10" t="s">
        <v>32</v>
      </c>
      <c r="C18" s="10" t="s">
        <v>33</v>
      </c>
      <c r="D18" s="11">
        <f>D19+D28+D30</f>
        <v>18317444</v>
      </c>
      <c r="E18" s="11">
        <f>E19+E28+E30</f>
        <v>19036189</v>
      </c>
      <c r="F18" s="11">
        <f>F19+F28+F30</f>
        <v>18826366</v>
      </c>
      <c r="G18" s="6">
        <v>8832</v>
      </c>
      <c r="H18" s="6" t="e">
        <f>#REF!-F18-G18</f>
        <v>#REF!</v>
      </c>
    </row>
    <row r="19" spans="1:8" s="1" customFormat="1" ht="43.5" x14ac:dyDescent="0.25">
      <c r="A19" s="5" t="s">
        <v>31</v>
      </c>
      <c r="B19" s="10" t="s">
        <v>35</v>
      </c>
      <c r="C19" s="10" t="s">
        <v>36</v>
      </c>
      <c r="D19" s="11">
        <f>+D20+D21+D22+D23+D24+D25+D26+D27</f>
        <v>18277444</v>
      </c>
      <c r="E19" s="11">
        <f>+E20+E21+E22+E23+E24+E25+E26+E27</f>
        <v>18992189</v>
      </c>
      <c r="F19" s="11">
        <f>+F20+F21+F22+F23+F24+F25+F26+F27</f>
        <v>18777366</v>
      </c>
      <c r="G19" s="6">
        <f>G20+G29+G31</f>
        <v>3951</v>
      </c>
      <c r="H19" s="6" t="e">
        <f>#REF!-F19-G19</f>
        <v>#REF!</v>
      </c>
    </row>
    <row r="20" spans="1:8" s="1" customFormat="1" x14ac:dyDescent="0.25">
      <c r="A20" s="5" t="s">
        <v>34</v>
      </c>
      <c r="B20" s="10" t="s">
        <v>38</v>
      </c>
      <c r="C20" s="10" t="s">
        <v>39</v>
      </c>
      <c r="D20" s="11">
        <v>45500</v>
      </c>
      <c r="E20" s="11">
        <v>45500</v>
      </c>
      <c r="F20" s="11">
        <v>33392</v>
      </c>
      <c r="G20" s="6">
        <f>+G21+G22+G23+G24+G25+G26+G27+G28</f>
        <v>3951</v>
      </c>
      <c r="H20" s="6" t="e">
        <f>#REF!-F20-G20</f>
        <v>#REF!</v>
      </c>
    </row>
    <row r="21" spans="1:8" s="1" customFormat="1" x14ac:dyDescent="0.25">
      <c r="A21" s="5" t="s">
        <v>37</v>
      </c>
      <c r="B21" s="10" t="s">
        <v>41</v>
      </c>
      <c r="C21" s="10" t="s">
        <v>42</v>
      </c>
      <c r="D21" s="11">
        <v>151000</v>
      </c>
      <c r="E21" s="11">
        <v>161500</v>
      </c>
      <c r="F21" s="11">
        <v>157168</v>
      </c>
      <c r="G21" s="6">
        <v>2451</v>
      </c>
      <c r="H21" s="6" t="e">
        <f>#REF!-F21-G21</f>
        <v>#REF!</v>
      </c>
    </row>
    <row r="22" spans="1:8" s="1" customFormat="1" ht="22.5" x14ac:dyDescent="0.25">
      <c r="A22" s="5" t="s">
        <v>40</v>
      </c>
      <c r="B22" s="10" t="s">
        <v>44</v>
      </c>
      <c r="C22" s="10" t="s">
        <v>45</v>
      </c>
      <c r="D22" s="11">
        <v>388970</v>
      </c>
      <c r="E22" s="11">
        <v>388970</v>
      </c>
      <c r="F22" s="11">
        <v>352154</v>
      </c>
      <c r="G22" s="6">
        <v>0</v>
      </c>
      <c r="H22" s="6" t="e">
        <f>#REF!-F22-G22</f>
        <v>#REF!</v>
      </c>
    </row>
    <row r="23" spans="1:8" s="1" customFormat="1" ht="22.5" x14ac:dyDescent="0.25">
      <c r="A23" s="5" t="s">
        <v>43</v>
      </c>
      <c r="B23" s="10" t="s">
        <v>47</v>
      </c>
      <c r="C23" s="10" t="s">
        <v>48</v>
      </c>
      <c r="D23" s="11">
        <v>17000</v>
      </c>
      <c r="E23" s="11">
        <v>17000</v>
      </c>
      <c r="F23" s="11">
        <v>12586</v>
      </c>
      <c r="G23" s="6">
        <v>1500</v>
      </c>
      <c r="H23" s="6" t="e">
        <f>#REF!-F23-G23</f>
        <v>#REF!</v>
      </c>
    </row>
    <row r="24" spans="1:8" s="1" customFormat="1" ht="22.5" x14ac:dyDescent="0.25">
      <c r="A24" s="5" t="s">
        <v>46</v>
      </c>
      <c r="B24" s="10" t="s">
        <v>50</v>
      </c>
      <c r="C24" s="10" t="s">
        <v>51</v>
      </c>
      <c r="D24" s="11">
        <v>5974</v>
      </c>
      <c r="E24" s="11">
        <v>8819</v>
      </c>
      <c r="F24" s="11">
        <v>8819</v>
      </c>
      <c r="G24" s="6">
        <v>0</v>
      </c>
      <c r="H24" s="6" t="e">
        <f>#REF!-F24-G24</f>
        <v>#REF!</v>
      </c>
    </row>
    <row r="25" spans="1:8" s="1" customFormat="1" ht="22.5" x14ac:dyDescent="0.25">
      <c r="A25" s="5" t="s">
        <v>49</v>
      </c>
      <c r="B25" s="10" t="s">
        <v>53</v>
      </c>
      <c r="C25" s="10" t="s">
        <v>54</v>
      </c>
      <c r="D25" s="11">
        <v>16135000</v>
      </c>
      <c r="E25" s="11">
        <v>16779400</v>
      </c>
      <c r="F25" s="11">
        <v>16609580</v>
      </c>
      <c r="G25" s="6">
        <v>0</v>
      </c>
      <c r="H25" s="6" t="e">
        <f>#REF!-F25-G25</f>
        <v>#REF!</v>
      </c>
    </row>
    <row r="26" spans="1:8" s="1" customFormat="1" ht="33" x14ac:dyDescent="0.25">
      <c r="A26" s="5" t="s">
        <v>52</v>
      </c>
      <c r="B26" s="10" t="s">
        <v>56</v>
      </c>
      <c r="C26" s="10" t="s">
        <v>57</v>
      </c>
      <c r="D26" s="11">
        <v>1525000</v>
      </c>
      <c r="E26" s="11">
        <v>1575000</v>
      </c>
      <c r="F26" s="11">
        <v>1586289</v>
      </c>
      <c r="G26" s="6">
        <v>0</v>
      </c>
      <c r="H26" s="6" t="e">
        <f>#REF!-F26-G26</f>
        <v>#REF!</v>
      </c>
    </row>
    <row r="27" spans="1:8" s="1" customFormat="1" ht="22.5" x14ac:dyDescent="0.25">
      <c r="A27" s="5" t="s">
        <v>55</v>
      </c>
      <c r="B27" s="10" t="s">
        <v>59</v>
      </c>
      <c r="C27" s="10" t="s">
        <v>60</v>
      </c>
      <c r="D27" s="11">
        <v>9000</v>
      </c>
      <c r="E27" s="11">
        <v>16000</v>
      </c>
      <c r="F27" s="11">
        <v>17378</v>
      </c>
      <c r="G27" s="6">
        <v>0</v>
      </c>
      <c r="H27" s="6" t="e">
        <f>#REF!-F27-G27</f>
        <v>#REF!</v>
      </c>
    </row>
    <row r="28" spans="1:8" s="1" customFormat="1" x14ac:dyDescent="0.25">
      <c r="A28" s="5" t="s">
        <v>58</v>
      </c>
      <c r="B28" s="10" t="s">
        <v>62</v>
      </c>
      <c r="C28" s="10" t="s">
        <v>63</v>
      </c>
      <c r="D28" s="11">
        <f>+D29</f>
        <v>0</v>
      </c>
      <c r="E28" s="11">
        <f>+E29</f>
        <v>0</v>
      </c>
      <c r="F28" s="11">
        <f>+F29</f>
        <v>5000</v>
      </c>
      <c r="G28" s="6">
        <v>0</v>
      </c>
      <c r="H28" s="6" t="e">
        <f>#REF!-F28-G28</f>
        <v>#REF!</v>
      </c>
    </row>
    <row r="29" spans="1:8" s="1" customFormat="1" x14ac:dyDescent="0.25">
      <c r="A29" s="5" t="s">
        <v>61</v>
      </c>
      <c r="B29" s="10" t="s">
        <v>65</v>
      </c>
      <c r="C29" s="10" t="s">
        <v>66</v>
      </c>
      <c r="D29" s="11">
        <v>0</v>
      </c>
      <c r="E29" s="11">
        <v>0</v>
      </c>
      <c r="F29" s="11">
        <v>5000</v>
      </c>
      <c r="G29" s="6">
        <f>+G30</f>
        <v>0</v>
      </c>
      <c r="H29" s="6" t="e">
        <f>#REF!-F29-G29</f>
        <v>#REF!</v>
      </c>
    </row>
    <row r="30" spans="1:8" s="1" customFormat="1" ht="22.5" x14ac:dyDescent="0.25">
      <c r="A30" s="5" t="s">
        <v>64</v>
      </c>
      <c r="B30" s="10" t="s">
        <v>68</v>
      </c>
      <c r="C30" s="10" t="s">
        <v>69</v>
      </c>
      <c r="D30" s="11">
        <f>D31+D32+D33</f>
        <v>40000</v>
      </c>
      <c r="E30" s="11">
        <f>E31+E32+E33</f>
        <v>44000</v>
      </c>
      <c r="F30" s="11">
        <f>F31+F32+F33</f>
        <v>44000</v>
      </c>
      <c r="G30" s="6">
        <v>0</v>
      </c>
      <c r="H30" s="6" t="e">
        <f>#REF!-F30-G30</f>
        <v>#REF!</v>
      </c>
    </row>
    <row r="31" spans="1:8" s="1" customFormat="1" x14ac:dyDescent="0.25">
      <c r="A31" s="5" t="s">
        <v>67</v>
      </c>
      <c r="B31" s="10" t="s">
        <v>71</v>
      </c>
      <c r="C31" s="10" t="s">
        <v>72</v>
      </c>
      <c r="D31" s="11">
        <v>40000</v>
      </c>
      <c r="E31" s="11">
        <v>44000</v>
      </c>
      <c r="F31" s="11">
        <v>44000</v>
      </c>
      <c r="G31" s="6">
        <f>G32+G33+G34</f>
        <v>0</v>
      </c>
      <c r="H31" s="6" t="e">
        <f>#REF!-F31-G31</f>
        <v>#REF!</v>
      </c>
    </row>
    <row r="32" spans="1:8" s="1" customFormat="1" ht="33" x14ac:dyDescent="0.25">
      <c r="A32" s="5" t="s">
        <v>70</v>
      </c>
      <c r="B32" s="10" t="s">
        <v>74</v>
      </c>
      <c r="C32" s="10" t="s">
        <v>75</v>
      </c>
      <c r="D32" s="11">
        <v>-340374</v>
      </c>
      <c r="E32" s="11">
        <v>-501159</v>
      </c>
      <c r="F32" s="11">
        <v>-370691</v>
      </c>
      <c r="G32" s="6">
        <v>0</v>
      </c>
      <c r="H32" s="6" t="e">
        <f>#REF!-F32-G32</f>
        <v>#REF!</v>
      </c>
    </row>
    <row r="33" spans="1:8" s="1" customFormat="1" x14ac:dyDescent="0.25">
      <c r="A33" s="5" t="s">
        <v>73</v>
      </c>
      <c r="B33" s="10" t="s">
        <v>77</v>
      </c>
      <c r="C33" s="10" t="s">
        <v>78</v>
      </c>
      <c r="D33" s="11">
        <v>340374</v>
      </c>
      <c r="E33" s="11">
        <v>501159</v>
      </c>
      <c r="F33" s="11">
        <v>370691</v>
      </c>
      <c r="G33" s="6">
        <v>0</v>
      </c>
      <c r="H33" s="6" t="e">
        <f>#REF!-F33-G33</f>
        <v>#REF!</v>
      </c>
    </row>
    <row r="34" spans="1:8" s="1" customFormat="1" x14ac:dyDescent="0.25">
      <c r="A34" s="5" t="s">
        <v>76</v>
      </c>
      <c r="B34" s="10" t="s">
        <v>80</v>
      </c>
      <c r="C34" s="10" t="s">
        <v>81</v>
      </c>
      <c r="D34" s="11">
        <f>D35</f>
        <v>26</v>
      </c>
      <c r="E34" s="11">
        <f>E35</f>
        <v>2901</v>
      </c>
      <c r="F34" s="11">
        <f t="shared" ref="F34:F35" si="0">F35</f>
        <v>2889</v>
      </c>
      <c r="G34" s="6">
        <v>0</v>
      </c>
      <c r="H34" s="6" t="e">
        <f>#REF!-F34-G34</f>
        <v>#REF!</v>
      </c>
    </row>
    <row r="35" spans="1:8" s="1" customFormat="1" ht="22.5" x14ac:dyDescent="0.25">
      <c r="A35" s="5" t="s">
        <v>79</v>
      </c>
      <c r="B35" s="10" t="s">
        <v>83</v>
      </c>
      <c r="C35" s="10" t="s">
        <v>84</v>
      </c>
      <c r="D35" s="11">
        <f>D36</f>
        <v>26</v>
      </c>
      <c r="E35" s="11">
        <f>E36</f>
        <v>2901</v>
      </c>
      <c r="F35" s="11">
        <f t="shared" si="0"/>
        <v>2889</v>
      </c>
      <c r="G35" s="6">
        <f t="shared" ref="G35:G36" si="1">G36</f>
        <v>0</v>
      </c>
      <c r="H35" s="6" t="e">
        <f>#REF!-F35-G35</f>
        <v>#REF!</v>
      </c>
    </row>
    <row r="36" spans="1:8" s="1" customFormat="1" ht="22.5" x14ac:dyDescent="0.25">
      <c r="A36" s="5" t="s">
        <v>82</v>
      </c>
      <c r="B36" s="10" t="s">
        <v>86</v>
      </c>
      <c r="C36" s="10" t="s">
        <v>87</v>
      </c>
      <c r="D36" s="11">
        <v>26</v>
      </c>
      <c r="E36" s="11">
        <v>2901</v>
      </c>
      <c r="F36" s="11">
        <v>2889</v>
      </c>
      <c r="G36" s="6">
        <f t="shared" si="1"/>
        <v>0</v>
      </c>
      <c r="H36" s="6" t="e">
        <f>#REF!-F36-G36</f>
        <v>#REF!</v>
      </c>
    </row>
    <row r="37" spans="1:8" s="1" customFormat="1" x14ac:dyDescent="0.25">
      <c r="A37" s="5" t="s">
        <v>85</v>
      </c>
      <c r="B37" s="10" t="s">
        <v>89</v>
      </c>
      <c r="C37" s="10" t="s">
        <v>90</v>
      </c>
      <c r="D37" s="11">
        <f>D38</f>
        <v>26971000</v>
      </c>
      <c r="E37" s="11">
        <f>E38</f>
        <v>28211675</v>
      </c>
      <c r="F37" s="11">
        <f>F38</f>
        <v>28664858</v>
      </c>
      <c r="G37" s="6">
        <v>0</v>
      </c>
      <c r="H37" s="6" t="e">
        <f>#REF!-F37-G37</f>
        <v>#REF!</v>
      </c>
    </row>
    <row r="38" spans="1:8" s="1" customFormat="1" ht="22.5" x14ac:dyDescent="0.25">
      <c r="A38" s="5" t="s">
        <v>88</v>
      </c>
      <c r="B38" s="10" t="s">
        <v>92</v>
      </c>
      <c r="C38" s="10" t="s">
        <v>93</v>
      </c>
      <c r="D38" s="11">
        <f>+D39</f>
        <v>26971000</v>
      </c>
      <c r="E38" s="11">
        <f>+E39</f>
        <v>28211675</v>
      </c>
      <c r="F38" s="11">
        <f>+F39</f>
        <v>28664858</v>
      </c>
      <c r="G38" s="6" t="e">
        <f>G39</f>
        <v>#REF!</v>
      </c>
      <c r="H38" s="6" t="e">
        <f>#REF!-F38-G38</f>
        <v>#REF!</v>
      </c>
    </row>
    <row r="39" spans="1:8" s="1" customFormat="1" ht="64.5" x14ac:dyDescent="0.25">
      <c r="A39" s="5" t="s">
        <v>91</v>
      </c>
      <c r="B39" s="10" t="s">
        <v>132</v>
      </c>
      <c r="C39" s="10" t="s">
        <v>99</v>
      </c>
      <c r="D39" s="11">
        <f>D40+D41+D42+D43+D45</f>
        <v>26971000</v>
      </c>
      <c r="E39" s="11">
        <f>E40+E41+E42+E43+E45</f>
        <v>28211675</v>
      </c>
      <c r="F39" s="11">
        <f>F40+F41+F42+F43+F45</f>
        <v>28664858</v>
      </c>
      <c r="G39" s="6" t="e">
        <f>G40+G44</f>
        <v>#REF!</v>
      </c>
      <c r="H39" s="6" t="e">
        <f>#REF!-F39-G39</f>
        <v>#REF!</v>
      </c>
    </row>
    <row r="40" spans="1:8" s="1" customFormat="1" x14ac:dyDescent="0.25">
      <c r="A40" s="5" t="s">
        <v>94</v>
      </c>
      <c r="B40" s="10" t="s">
        <v>101</v>
      </c>
      <c r="C40" s="10" t="s">
        <v>102</v>
      </c>
      <c r="D40" s="11">
        <v>1820000</v>
      </c>
      <c r="E40" s="11">
        <v>2007000</v>
      </c>
      <c r="F40" s="11">
        <v>1784490</v>
      </c>
      <c r="G40" s="6">
        <f>G41</f>
        <v>0</v>
      </c>
      <c r="H40" s="6" t="e">
        <f>#REF!-F40-G40</f>
        <v>#REF!</v>
      </c>
    </row>
    <row r="41" spans="1:8" s="1" customFormat="1" ht="22.5" x14ac:dyDescent="0.25">
      <c r="A41" s="5" t="s">
        <v>95</v>
      </c>
      <c r="B41" s="10" t="s">
        <v>103</v>
      </c>
      <c r="C41" s="10" t="s">
        <v>104</v>
      </c>
      <c r="D41" s="11">
        <v>200000</v>
      </c>
      <c r="E41" s="11">
        <v>730000</v>
      </c>
      <c r="F41" s="11">
        <v>730000</v>
      </c>
      <c r="G41" s="6">
        <f>+G42+G43</f>
        <v>0</v>
      </c>
      <c r="H41" s="6" t="e">
        <f>#REF!-F41-G41</f>
        <v>#REF!</v>
      </c>
    </row>
    <row r="42" spans="1:8" s="1" customFormat="1" ht="22.5" x14ac:dyDescent="0.25">
      <c r="A42" s="5" t="s">
        <v>96</v>
      </c>
      <c r="B42" s="10" t="s">
        <v>105</v>
      </c>
      <c r="C42" s="10" t="s">
        <v>106</v>
      </c>
      <c r="D42" s="11">
        <v>300000</v>
      </c>
      <c r="E42" s="11">
        <v>351675</v>
      </c>
      <c r="F42" s="11">
        <v>334500</v>
      </c>
      <c r="G42" s="6">
        <v>0</v>
      </c>
      <c r="H42" s="6" t="e">
        <f>#REF!-F42-G42</f>
        <v>#REF!</v>
      </c>
    </row>
    <row r="43" spans="1:8" s="1" customFormat="1" ht="22.5" x14ac:dyDescent="0.25">
      <c r="A43" s="5" t="s">
        <v>97</v>
      </c>
      <c r="B43" s="10" t="s">
        <v>133</v>
      </c>
      <c r="C43" s="10" t="s">
        <v>134</v>
      </c>
      <c r="D43" s="11">
        <f>D44</f>
        <v>0</v>
      </c>
      <c r="E43" s="11">
        <f>E44</f>
        <v>167000</v>
      </c>
      <c r="F43" s="11">
        <f>F44</f>
        <v>0</v>
      </c>
      <c r="G43" s="6">
        <v>0</v>
      </c>
      <c r="H43" s="6" t="e">
        <f>#REF!-F43-G43</f>
        <v>#REF!</v>
      </c>
    </row>
    <row r="44" spans="1:8" s="1" customFormat="1" ht="43.5" x14ac:dyDescent="0.25">
      <c r="A44" s="5" t="s">
        <v>98</v>
      </c>
      <c r="B44" s="10" t="s">
        <v>135</v>
      </c>
      <c r="C44" s="10" t="s">
        <v>136</v>
      </c>
      <c r="D44" s="11">
        <v>0</v>
      </c>
      <c r="E44" s="11">
        <v>167000</v>
      </c>
      <c r="F44" s="11">
        <v>0</v>
      </c>
      <c r="G44" s="6" t="e">
        <f>G45+#REF!+#REF!+#REF!+#REF!</f>
        <v>#REF!</v>
      </c>
      <c r="H44" s="6" t="e">
        <f>#REF!-F44-G44</f>
        <v>#REF!</v>
      </c>
    </row>
    <row r="45" spans="1:8" s="1" customFormat="1" ht="33" x14ac:dyDescent="0.25">
      <c r="A45" s="5" t="s">
        <v>100</v>
      </c>
      <c r="B45" s="10" t="s">
        <v>107</v>
      </c>
      <c r="C45" s="10" t="s">
        <v>108</v>
      </c>
      <c r="D45" s="11">
        <v>24651000</v>
      </c>
      <c r="E45" s="11">
        <v>24956000</v>
      </c>
      <c r="F45" s="11">
        <v>25815868</v>
      </c>
      <c r="G45" s="6">
        <v>0</v>
      </c>
      <c r="H45" s="6" t="e">
        <f>#REF!-F45-G45</f>
        <v>#REF!</v>
      </c>
    </row>
    <row r="46" spans="1:8" s="1" customFormat="1" x14ac:dyDescent="0.25">
      <c r="A46" s="3"/>
      <c r="B46" s="3"/>
      <c r="C46" s="3"/>
      <c r="D46" s="4"/>
      <c r="E46" s="4"/>
      <c r="F46" s="4"/>
      <c r="G46" s="4"/>
      <c r="H46" s="4"/>
    </row>
    <row r="48" spans="1:8" x14ac:dyDescent="0.25">
      <c r="B48" s="20" t="s">
        <v>120</v>
      </c>
      <c r="C48" s="20"/>
      <c r="D48" s="20"/>
      <c r="E48" s="20"/>
      <c r="F48" s="20"/>
      <c r="G48" s="20"/>
    </row>
    <row r="51" spans="2:6" ht="22.5" x14ac:dyDescent="0.25">
      <c r="B51" s="10" t="s">
        <v>117</v>
      </c>
      <c r="C51" s="10" t="s">
        <v>11</v>
      </c>
      <c r="D51" s="11">
        <f>D52+D73</f>
        <v>44767136</v>
      </c>
      <c r="E51" s="11">
        <f>E52+E73</f>
        <v>46348785</v>
      </c>
      <c r="F51" s="11">
        <f>F52+F73</f>
        <v>46895884</v>
      </c>
    </row>
    <row r="52" spans="2:6" x14ac:dyDescent="0.25">
      <c r="B52" s="10" t="s">
        <v>13</v>
      </c>
      <c r="C52" s="10" t="s">
        <v>14</v>
      </c>
      <c r="D52" s="11">
        <f>+D53</f>
        <v>18096136</v>
      </c>
      <c r="E52" s="11">
        <f>+E53</f>
        <v>18655785</v>
      </c>
      <c r="F52" s="11">
        <f>+F53</f>
        <v>18565526</v>
      </c>
    </row>
    <row r="53" spans="2:6" x14ac:dyDescent="0.25">
      <c r="B53" s="10" t="s">
        <v>16</v>
      </c>
      <c r="C53" s="10" t="s">
        <v>17</v>
      </c>
      <c r="D53" s="11">
        <f>D54+D58</f>
        <v>18096136</v>
      </c>
      <c r="E53" s="11">
        <f>E54+E58</f>
        <v>18655785</v>
      </c>
      <c r="F53" s="11">
        <f>F54+F58</f>
        <v>18565526</v>
      </c>
    </row>
    <row r="54" spans="2:6" x14ac:dyDescent="0.25">
      <c r="B54" s="10" t="s">
        <v>19</v>
      </c>
      <c r="C54" s="10" t="s">
        <v>20</v>
      </c>
      <c r="D54" s="11">
        <f>D55</f>
        <v>119066</v>
      </c>
      <c r="E54" s="11">
        <f>E55</f>
        <v>120755</v>
      </c>
      <c r="F54" s="11">
        <f>F55</f>
        <v>109851</v>
      </c>
    </row>
    <row r="55" spans="2:6" ht="22.5" x14ac:dyDescent="0.25">
      <c r="B55" s="10" t="s">
        <v>22</v>
      </c>
      <c r="C55" s="10" t="s">
        <v>23</v>
      </c>
      <c r="D55" s="11">
        <f>+D56</f>
        <v>119066</v>
      </c>
      <c r="E55" s="11">
        <f>+E56</f>
        <v>120755</v>
      </c>
      <c r="F55" s="11">
        <f>+F56</f>
        <v>109851</v>
      </c>
    </row>
    <row r="56" spans="2:6" x14ac:dyDescent="0.25">
      <c r="B56" s="10" t="s">
        <v>25</v>
      </c>
      <c r="C56" s="10" t="s">
        <v>26</v>
      </c>
      <c r="D56" s="11">
        <f>D57</f>
        <v>119066</v>
      </c>
      <c r="E56" s="11">
        <f>E57</f>
        <v>120755</v>
      </c>
      <c r="F56" s="11">
        <f>F57</f>
        <v>109851</v>
      </c>
    </row>
    <row r="57" spans="2:6" ht="22.5" x14ac:dyDescent="0.25">
      <c r="B57" s="10" t="s">
        <v>28</v>
      </c>
      <c r="C57" s="10" t="s">
        <v>29</v>
      </c>
      <c r="D57" s="11">
        <v>119066</v>
      </c>
      <c r="E57" s="11">
        <v>120755</v>
      </c>
      <c r="F57" s="11">
        <v>109851</v>
      </c>
    </row>
    <row r="58" spans="2:6" ht="22.5" x14ac:dyDescent="0.25">
      <c r="B58" s="10" t="s">
        <v>32</v>
      </c>
      <c r="C58" s="10" t="s">
        <v>33</v>
      </c>
      <c r="D58" s="11">
        <f>D59+D68+D70</f>
        <v>17977070</v>
      </c>
      <c r="E58" s="11">
        <f>E59+E68+E70</f>
        <v>18535030</v>
      </c>
      <c r="F58" s="11">
        <f>F59+F68+F70</f>
        <v>18455675</v>
      </c>
    </row>
    <row r="59" spans="2:6" ht="43.5" x14ac:dyDescent="0.25">
      <c r="B59" s="10" t="s">
        <v>35</v>
      </c>
      <c r="C59" s="10" t="s">
        <v>36</v>
      </c>
      <c r="D59" s="11">
        <f>+D60+D61+D62+D63+D64+D65+D66+D67</f>
        <v>18277444</v>
      </c>
      <c r="E59" s="11">
        <f>+E60+E61+E62+E63+E64+E65+E66+E67</f>
        <v>18992189</v>
      </c>
      <c r="F59" s="11">
        <f>+F60+F61+F62+F63+F64+F65+F66+F67</f>
        <v>18777366</v>
      </c>
    </row>
    <row r="60" spans="2:6" x14ac:dyDescent="0.25">
      <c r="B60" s="10" t="s">
        <v>38</v>
      </c>
      <c r="C60" s="10" t="s">
        <v>39</v>
      </c>
      <c r="D60" s="11">
        <v>45500</v>
      </c>
      <c r="E60" s="11">
        <v>45500</v>
      </c>
      <c r="F60" s="11">
        <v>33392</v>
      </c>
    </row>
    <row r="61" spans="2:6" x14ac:dyDescent="0.25">
      <c r="B61" s="10" t="s">
        <v>41</v>
      </c>
      <c r="C61" s="10" t="s">
        <v>42</v>
      </c>
      <c r="D61" s="11">
        <v>151000</v>
      </c>
      <c r="E61" s="11">
        <v>161500</v>
      </c>
      <c r="F61" s="11">
        <v>157168</v>
      </c>
    </row>
    <row r="62" spans="2:6" ht="22.5" x14ac:dyDescent="0.25">
      <c r="B62" s="10" t="s">
        <v>44</v>
      </c>
      <c r="C62" s="10" t="s">
        <v>45</v>
      </c>
      <c r="D62" s="11">
        <v>388970</v>
      </c>
      <c r="E62" s="11">
        <v>388970</v>
      </c>
      <c r="F62" s="11">
        <v>352154</v>
      </c>
    </row>
    <row r="63" spans="2:6" ht="22.5" x14ac:dyDescent="0.25">
      <c r="B63" s="10" t="s">
        <v>47</v>
      </c>
      <c r="C63" s="10" t="s">
        <v>48</v>
      </c>
      <c r="D63" s="11">
        <v>17000</v>
      </c>
      <c r="E63" s="11">
        <v>17000</v>
      </c>
      <c r="F63" s="11">
        <v>12586</v>
      </c>
    </row>
    <row r="64" spans="2:6" ht="22.5" x14ac:dyDescent="0.25">
      <c r="B64" s="10" t="s">
        <v>50</v>
      </c>
      <c r="C64" s="10" t="s">
        <v>51</v>
      </c>
      <c r="D64" s="11">
        <v>5974</v>
      </c>
      <c r="E64" s="11">
        <v>8819</v>
      </c>
      <c r="F64" s="11">
        <v>8819</v>
      </c>
    </row>
    <row r="65" spans="2:6" ht="22.5" x14ac:dyDescent="0.25">
      <c r="B65" s="10" t="s">
        <v>53</v>
      </c>
      <c r="C65" s="10" t="s">
        <v>54</v>
      </c>
      <c r="D65" s="11">
        <v>16135000</v>
      </c>
      <c r="E65" s="11">
        <v>16779400</v>
      </c>
      <c r="F65" s="11">
        <v>16609580</v>
      </c>
    </row>
    <row r="66" spans="2:6" ht="33" x14ac:dyDescent="0.25">
      <c r="B66" s="10" t="s">
        <v>56</v>
      </c>
      <c r="C66" s="10" t="s">
        <v>57</v>
      </c>
      <c r="D66" s="11">
        <v>1525000</v>
      </c>
      <c r="E66" s="11">
        <v>1575000</v>
      </c>
      <c r="F66" s="11">
        <v>1586289</v>
      </c>
    </row>
    <row r="67" spans="2:6" ht="22.5" x14ac:dyDescent="0.25">
      <c r="B67" s="10" t="s">
        <v>59</v>
      </c>
      <c r="C67" s="10" t="s">
        <v>60</v>
      </c>
      <c r="D67" s="11">
        <v>9000</v>
      </c>
      <c r="E67" s="11">
        <v>16000</v>
      </c>
      <c r="F67" s="11">
        <v>17378</v>
      </c>
    </row>
    <row r="68" spans="2:6" x14ac:dyDescent="0.25">
      <c r="B68" s="10" t="s">
        <v>62</v>
      </c>
      <c r="C68" s="10" t="s">
        <v>63</v>
      </c>
      <c r="D68" s="11">
        <f>+D69</f>
        <v>0</v>
      </c>
      <c r="E68" s="11">
        <f>+E69</f>
        <v>0</v>
      </c>
      <c r="F68" s="11">
        <f>+F69</f>
        <v>5000</v>
      </c>
    </row>
    <row r="69" spans="2:6" x14ac:dyDescent="0.25">
      <c r="B69" s="10" t="s">
        <v>65</v>
      </c>
      <c r="C69" s="10" t="s">
        <v>66</v>
      </c>
      <c r="D69" s="11">
        <v>0</v>
      </c>
      <c r="E69" s="11">
        <v>0</v>
      </c>
      <c r="F69" s="11">
        <v>5000</v>
      </c>
    </row>
    <row r="70" spans="2:6" ht="22.5" x14ac:dyDescent="0.25">
      <c r="B70" s="10" t="s">
        <v>68</v>
      </c>
      <c r="C70" s="10" t="s">
        <v>69</v>
      </c>
      <c r="D70" s="11">
        <f>D71+D72</f>
        <v>-300374</v>
      </c>
      <c r="E70" s="11">
        <f>E71+E72</f>
        <v>-457159</v>
      </c>
      <c r="F70" s="11">
        <f>F71+F72</f>
        <v>-326691</v>
      </c>
    </row>
    <row r="71" spans="2:6" x14ac:dyDescent="0.25">
      <c r="B71" s="10" t="s">
        <v>71</v>
      </c>
      <c r="C71" s="10" t="s">
        <v>72</v>
      </c>
      <c r="D71" s="11">
        <v>40000</v>
      </c>
      <c r="E71" s="11">
        <v>44000</v>
      </c>
      <c r="F71" s="11">
        <v>44000</v>
      </c>
    </row>
    <row r="72" spans="2:6" ht="33" x14ac:dyDescent="0.25">
      <c r="B72" s="10" t="s">
        <v>74</v>
      </c>
      <c r="C72" s="10" t="s">
        <v>75</v>
      </c>
      <c r="D72" s="11">
        <v>-340374</v>
      </c>
      <c r="E72" s="11">
        <v>-501159</v>
      </c>
      <c r="F72" s="11">
        <v>-370691</v>
      </c>
    </row>
    <row r="73" spans="2:6" x14ac:dyDescent="0.25">
      <c r="B73" s="10" t="s">
        <v>89</v>
      </c>
      <c r="C73" s="10" t="s">
        <v>90</v>
      </c>
      <c r="D73" s="11">
        <f>D74</f>
        <v>26671000</v>
      </c>
      <c r="E73" s="11">
        <f>E74</f>
        <v>27693000</v>
      </c>
      <c r="F73" s="11">
        <f>F74</f>
        <v>28330358</v>
      </c>
    </row>
    <row r="74" spans="2:6" ht="22.5" x14ac:dyDescent="0.25">
      <c r="B74" s="10" t="s">
        <v>92</v>
      </c>
      <c r="C74" s="10" t="s">
        <v>93</v>
      </c>
      <c r="D74" s="11">
        <f>+D75</f>
        <v>26671000</v>
      </c>
      <c r="E74" s="11">
        <f>+E75</f>
        <v>27693000</v>
      </c>
      <c r="F74" s="11">
        <f>+F75</f>
        <v>28330358</v>
      </c>
    </row>
    <row r="75" spans="2:6" ht="64.5" x14ac:dyDescent="0.25">
      <c r="B75" s="10" t="s">
        <v>132</v>
      </c>
      <c r="C75" s="10" t="s">
        <v>99</v>
      </c>
      <c r="D75" s="11">
        <f>D76+D77+D78</f>
        <v>26671000</v>
      </c>
      <c r="E75" s="11">
        <f>E76+E77+E78</f>
        <v>27693000</v>
      </c>
      <c r="F75" s="11">
        <f>F76+F77+F78</f>
        <v>28330358</v>
      </c>
    </row>
    <row r="76" spans="2:6" x14ac:dyDescent="0.25">
      <c r="B76" s="10" t="s">
        <v>101</v>
      </c>
      <c r="C76" s="10" t="s">
        <v>102</v>
      </c>
      <c r="D76" s="11">
        <v>1820000</v>
      </c>
      <c r="E76" s="11">
        <v>2007000</v>
      </c>
      <c r="F76" s="11">
        <v>1784490</v>
      </c>
    </row>
    <row r="77" spans="2:6" ht="22.5" x14ac:dyDescent="0.25">
      <c r="B77" s="10" t="s">
        <v>103</v>
      </c>
      <c r="C77" s="10" t="s">
        <v>104</v>
      </c>
      <c r="D77" s="11">
        <v>200000</v>
      </c>
      <c r="E77" s="11">
        <v>730000</v>
      </c>
      <c r="F77" s="11">
        <v>730000</v>
      </c>
    </row>
    <row r="78" spans="2:6" ht="33" x14ac:dyDescent="0.25">
      <c r="B78" s="10" t="s">
        <v>107</v>
      </c>
      <c r="C78" s="10" t="s">
        <v>108</v>
      </c>
      <c r="D78" s="11">
        <v>24651000</v>
      </c>
      <c r="E78" s="11">
        <v>24956000</v>
      </c>
      <c r="F78" s="11">
        <v>25815868</v>
      </c>
    </row>
    <row r="81" spans="1:17" x14ac:dyDescent="0.25">
      <c r="B81" s="12" t="s">
        <v>121</v>
      </c>
      <c r="C81" s="12"/>
      <c r="D81" s="12"/>
      <c r="E81" s="12"/>
      <c r="F81" s="12"/>
    </row>
    <row r="84" spans="1:17" ht="22.5" x14ac:dyDescent="0.25">
      <c r="B84" s="10" t="s">
        <v>118</v>
      </c>
      <c r="C84" s="10" t="s">
        <v>11</v>
      </c>
      <c r="D84" s="11">
        <f>D85+D90+D93</f>
        <v>640400</v>
      </c>
      <c r="E84" s="11">
        <f>E85+E90+E93</f>
        <v>1022735</v>
      </c>
      <c r="F84" s="11">
        <f>F85+F90+F93</f>
        <v>708080</v>
      </c>
    </row>
    <row r="85" spans="1:17" x14ac:dyDescent="0.25">
      <c r="B85" s="10" t="s">
        <v>13</v>
      </c>
      <c r="C85" s="10" t="s">
        <v>14</v>
      </c>
      <c r="D85" s="11">
        <f t="shared" ref="D85:F88" si="2">+D86</f>
        <v>340374</v>
      </c>
      <c r="E85" s="11">
        <f t="shared" si="2"/>
        <v>501159</v>
      </c>
      <c r="F85" s="11">
        <f t="shared" si="2"/>
        <v>370691</v>
      </c>
    </row>
    <row r="86" spans="1:17" x14ac:dyDescent="0.25">
      <c r="B86" s="10" t="s">
        <v>16</v>
      </c>
      <c r="C86" s="10" t="s">
        <v>17</v>
      </c>
      <c r="D86" s="11">
        <f t="shared" si="2"/>
        <v>340374</v>
      </c>
      <c r="E86" s="11">
        <f t="shared" si="2"/>
        <v>501159</v>
      </c>
      <c r="F86" s="11">
        <f t="shared" si="2"/>
        <v>370691</v>
      </c>
    </row>
    <row r="87" spans="1:17" ht="22.5" x14ac:dyDescent="0.25">
      <c r="B87" s="10" t="s">
        <v>32</v>
      </c>
      <c r="C87" s="10" t="s">
        <v>33</v>
      </c>
      <c r="D87" s="11">
        <f t="shared" si="2"/>
        <v>340374</v>
      </c>
      <c r="E87" s="11">
        <f t="shared" si="2"/>
        <v>501159</v>
      </c>
      <c r="F87" s="11">
        <f t="shared" si="2"/>
        <v>370691</v>
      </c>
    </row>
    <row r="88" spans="1:17" ht="22.5" x14ac:dyDescent="0.25">
      <c r="B88" s="10" t="s">
        <v>68</v>
      </c>
      <c r="C88" s="10" t="s">
        <v>69</v>
      </c>
      <c r="D88" s="11">
        <f t="shared" si="2"/>
        <v>340374</v>
      </c>
      <c r="E88" s="11">
        <f t="shared" si="2"/>
        <v>501159</v>
      </c>
      <c r="F88" s="11">
        <f t="shared" si="2"/>
        <v>370691</v>
      </c>
    </row>
    <row r="89" spans="1:17" x14ac:dyDescent="0.25">
      <c r="B89" s="10" t="s">
        <v>77</v>
      </c>
      <c r="C89" s="10" t="s">
        <v>78</v>
      </c>
      <c r="D89" s="11">
        <v>340374</v>
      </c>
      <c r="E89" s="11">
        <v>501159</v>
      </c>
      <c r="F89" s="11">
        <v>370691</v>
      </c>
    </row>
    <row r="90" spans="1:17" x14ac:dyDescent="0.25">
      <c r="B90" s="10" t="s">
        <v>80</v>
      </c>
      <c r="C90" s="10" t="s">
        <v>81</v>
      </c>
      <c r="D90" s="11">
        <f>D91</f>
        <v>26</v>
      </c>
      <c r="E90" s="11">
        <f>E91</f>
        <v>2901</v>
      </c>
      <c r="F90" s="11">
        <f t="shared" ref="F90:F91" si="3">F91</f>
        <v>2889</v>
      </c>
    </row>
    <row r="91" spans="1:17" ht="22.5" x14ac:dyDescent="0.25">
      <c r="B91" s="10" t="s">
        <v>83</v>
      </c>
      <c r="C91" s="10" t="s">
        <v>84</v>
      </c>
      <c r="D91" s="11">
        <f>D92</f>
        <v>26</v>
      </c>
      <c r="E91" s="11">
        <f>E92</f>
        <v>2901</v>
      </c>
      <c r="F91" s="11">
        <f t="shared" si="3"/>
        <v>2889</v>
      </c>
    </row>
    <row r="92" spans="1:17" ht="22.5" x14ac:dyDescent="0.25">
      <c r="B92" s="10" t="s">
        <v>86</v>
      </c>
      <c r="C92" s="10" t="s">
        <v>87</v>
      </c>
      <c r="D92" s="11">
        <v>26</v>
      </c>
      <c r="E92" s="11">
        <v>2901</v>
      </c>
      <c r="F92" s="11">
        <v>2889</v>
      </c>
    </row>
    <row r="93" spans="1:17" x14ac:dyDescent="0.25">
      <c r="B93" s="10" t="s">
        <v>89</v>
      </c>
      <c r="C93" s="10" t="s">
        <v>90</v>
      </c>
      <c r="D93" s="11">
        <f>D94</f>
        <v>300000</v>
      </c>
      <c r="E93" s="11">
        <f>E94</f>
        <v>518675</v>
      </c>
      <c r="F93" s="11">
        <f>F94</f>
        <v>334500</v>
      </c>
    </row>
    <row r="94" spans="1:17" ht="22.5" x14ac:dyDescent="0.25">
      <c r="B94" s="10" t="s">
        <v>92</v>
      </c>
      <c r="C94" s="10" t="s">
        <v>93</v>
      </c>
      <c r="D94" s="11">
        <f>+D95</f>
        <v>300000</v>
      </c>
      <c r="E94" s="11">
        <f>+E95</f>
        <v>518675</v>
      </c>
      <c r="F94" s="11">
        <f>+F95</f>
        <v>334500</v>
      </c>
    </row>
    <row r="95" spans="1:17" ht="64.5" x14ac:dyDescent="0.25">
      <c r="A95" s="7"/>
      <c r="B95" s="10" t="s">
        <v>132</v>
      </c>
      <c r="C95" s="10" t="s">
        <v>99</v>
      </c>
      <c r="D95" s="11">
        <f>+D96+D97</f>
        <v>300000</v>
      </c>
      <c r="E95" s="11">
        <f>+E96+E97</f>
        <v>518675</v>
      </c>
      <c r="F95" s="11">
        <f>+F96+F97</f>
        <v>334500</v>
      </c>
      <c r="G95" s="7"/>
      <c r="H95" s="7"/>
      <c r="I95" s="7"/>
      <c r="N95" s="7"/>
      <c r="O95" s="7"/>
      <c r="P95" s="7"/>
      <c r="Q95" s="7"/>
    </row>
    <row r="96" spans="1:17" ht="22.5" x14ac:dyDescent="0.25">
      <c r="B96" s="10" t="s">
        <v>105</v>
      </c>
      <c r="C96" s="10" t="s">
        <v>106</v>
      </c>
      <c r="D96" s="11">
        <v>300000</v>
      </c>
      <c r="E96" s="11">
        <v>351675</v>
      </c>
      <c r="F96" s="11">
        <v>334500</v>
      </c>
    </row>
    <row r="97" spans="2:6" ht="22.5" x14ac:dyDescent="0.25">
      <c r="B97" s="10" t="s">
        <v>133</v>
      </c>
      <c r="C97" s="10" t="s">
        <v>134</v>
      </c>
      <c r="D97" s="11">
        <f>D98</f>
        <v>0</v>
      </c>
      <c r="E97" s="11">
        <f>E98</f>
        <v>167000</v>
      </c>
      <c r="F97" s="11">
        <f>F98</f>
        <v>0</v>
      </c>
    </row>
    <row r="98" spans="2:6" ht="43.5" x14ac:dyDescent="0.25">
      <c r="B98" s="10" t="s">
        <v>135</v>
      </c>
      <c r="C98" s="10" t="s">
        <v>136</v>
      </c>
      <c r="D98" s="11">
        <v>0</v>
      </c>
      <c r="E98" s="11">
        <v>167000</v>
      </c>
      <c r="F98" s="11">
        <v>0</v>
      </c>
    </row>
    <row r="99" spans="2:6" ht="22.5" x14ac:dyDescent="0.25">
      <c r="B99" s="5" t="s">
        <v>105</v>
      </c>
      <c r="C99" s="5" t="s">
        <v>106</v>
      </c>
      <c r="D99" s="6">
        <v>600000</v>
      </c>
      <c r="E99" s="6">
        <v>1195495</v>
      </c>
      <c r="F99" s="6">
        <v>1129559</v>
      </c>
    </row>
    <row r="100" spans="2:6" ht="33" x14ac:dyDescent="0.25">
      <c r="B100" s="5" t="s">
        <v>109</v>
      </c>
      <c r="C100" s="5" t="s">
        <v>110</v>
      </c>
      <c r="D100" s="6">
        <f>D101</f>
        <v>16400</v>
      </c>
      <c r="E100" s="6">
        <f>E101</f>
        <v>16400</v>
      </c>
      <c r="F100" s="6">
        <f>F101</f>
        <v>10987</v>
      </c>
    </row>
    <row r="101" spans="2:6" ht="22.5" x14ac:dyDescent="0.25">
      <c r="B101" s="5" t="s">
        <v>111</v>
      </c>
      <c r="C101" s="5" t="s">
        <v>112</v>
      </c>
      <c r="D101" s="6">
        <f>D102+D103</f>
        <v>16400</v>
      </c>
      <c r="E101" s="6">
        <f>E102+E103</f>
        <v>16400</v>
      </c>
      <c r="F101" s="6">
        <f>F102+F103</f>
        <v>10987</v>
      </c>
    </row>
    <row r="102" spans="2:6" ht="22.5" x14ac:dyDescent="0.25">
      <c r="B102" s="5" t="s">
        <v>113</v>
      </c>
      <c r="C102" s="5" t="s">
        <v>114</v>
      </c>
      <c r="D102" s="6">
        <v>16400</v>
      </c>
      <c r="E102" s="6">
        <v>16400</v>
      </c>
      <c r="F102" s="6">
        <v>0</v>
      </c>
    </row>
    <row r="103" spans="2:6" ht="22.5" x14ac:dyDescent="0.25">
      <c r="B103" s="5" t="s">
        <v>115</v>
      </c>
      <c r="C103" s="5" t="s">
        <v>116</v>
      </c>
      <c r="D103" s="6">
        <v>0</v>
      </c>
      <c r="E103" s="6">
        <v>0</v>
      </c>
      <c r="F103" s="6">
        <v>10987</v>
      </c>
    </row>
    <row r="105" spans="2:6" x14ac:dyDescent="0.25">
      <c r="B105" s="8" t="s">
        <v>122</v>
      </c>
      <c r="C105" s="9"/>
      <c r="D105" s="9" t="s">
        <v>123</v>
      </c>
      <c r="E105" s="9"/>
      <c r="F105" s="9"/>
    </row>
    <row r="106" spans="2:6" x14ac:dyDescent="0.25">
      <c r="B106" s="8" t="s">
        <v>124</v>
      </c>
      <c r="C106" s="9"/>
      <c r="D106" s="9" t="s">
        <v>125</v>
      </c>
      <c r="E106" s="9"/>
      <c r="F106" s="9"/>
    </row>
    <row r="107" spans="2:6" x14ac:dyDescent="0.25">
      <c r="B107" s="9"/>
      <c r="C107" s="9"/>
      <c r="D107" s="9"/>
      <c r="E107" s="9"/>
      <c r="F107" s="9"/>
    </row>
    <row r="108" spans="2:6" x14ac:dyDescent="0.25">
      <c r="B108" s="9"/>
      <c r="C108" s="9"/>
      <c r="D108" s="9"/>
      <c r="E108" s="9"/>
      <c r="F108" s="9"/>
    </row>
    <row r="109" spans="2:6" x14ac:dyDescent="0.25">
      <c r="B109" s="9"/>
      <c r="C109" s="9"/>
      <c r="D109" s="9"/>
      <c r="E109" s="9"/>
      <c r="F109" s="9"/>
    </row>
    <row r="110" spans="2:6" x14ac:dyDescent="0.25">
      <c r="B110" s="9"/>
      <c r="C110" s="9" t="s">
        <v>126</v>
      </c>
      <c r="D110" s="9"/>
      <c r="E110" s="9"/>
      <c r="F110" s="9"/>
    </row>
    <row r="111" spans="2:6" x14ac:dyDescent="0.25">
      <c r="B111" s="9"/>
      <c r="C111" s="9"/>
      <c r="D111" s="9"/>
      <c r="E111" s="9"/>
      <c r="F111" s="9"/>
    </row>
    <row r="112" spans="2:6" x14ac:dyDescent="0.25">
      <c r="B112" s="9"/>
      <c r="C112" s="9"/>
      <c r="D112" s="9"/>
      <c r="E112" s="9"/>
      <c r="F112" s="9"/>
    </row>
    <row r="113" spans="2:6" x14ac:dyDescent="0.25">
      <c r="B113" s="9" t="s">
        <v>127</v>
      </c>
      <c r="C113" s="9"/>
      <c r="D113" s="9" t="s">
        <v>128</v>
      </c>
      <c r="E113" s="9"/>
      <c r="F113" s="9"/>
    </row>
    <row r="114" spans="2:6" x14ac:dyDescent="0.25">
      <c r="B114" s="9"/>
      <c r="C114" s="9"/>
      <c r="D114" s="9" t="s">
        <v>129</v>
      </c>
      <c r="E114" s="9"/>
      <c r="F114" s="9"/>
    </row>
  </sheetData>
  <mergeCells count="14">
    <mergeCell ref="B81:F81"/>
    <mergeCell ref="A1:H1"/>
    <mergeCell ref="A2:H2"/>
    <mergeCell ref="A3:H3"/>
    <mergeCell ref="A4:H4"/>
    <mergeCell ref="F6:F9"/>
    <mergeCell ref="G6:G9"/>
    <mergeCell ref="H6:H9"/>
    <mergeCell ref="A10:B10"/>
    <mergeCell ref="C6:C9"/>
    <mergeCell ref="D6:D9"/>
    <mergeCell ref="E6:E9"/>
    <mergeCell ref="A6:B9"/>
    <mergeCell ref="B48:G48"/>
  </mergeCells>
  <pageMargins left="0.70866141732283472" right="0.31496062992125984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2022-03-08T10:09:39Z</cp:lastPrinted>
  <dcterms:created xsi:type="dcterms:W3CDTF">2021-04-02T12:16:31Z</dcterms:created>
  <dcterms:modified xsi:type="dcterms:W3CDTF">2022-04-07T10:15:48Z</dcterms:modified>
</cp:coreProperties>
</file>