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0\august\ph-cont-executie-trimII-2020\"/>
    </mc:Choice>
  </mc:AlternateContent>
  <xr:revisionPtr revIDLastSave="0" documentId="13_ncr:1_{9513F32E-2086-4FFB-B7E6-5E740F4D5848}" xr6:coauthVersionLast="45" xr6:coauthVersionMax="45" xr10:uidLastSave="{00000000-0000-0000-0000-000000000000}"/>
  <bookViews>
    <workbookView xWindow="-96" yWindow="-96" windowWidth="15552" windowHeight="12024" xr2:uid="{00000000-000D-0000-FFFF-FFFF00000000}"/>
  </bookViews>
  <sheets>
    <sheet name="Foaie1" sheetId="1" r:id="rId1"/>
    <sheet name="Foaie2" sheetId="2" r:id="rId2"/>
    <sheet name="Foaie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8" i="1" l="1"/>
  <c r="E157" i="1" s="1"/>
  <c r="D159" i="1"/>
  <c r="D158" i="1" s="1"/>
  <c r="D157" i="1" s="1"/>
  <c r="E159" i="1"/>
  <c r="F159" i="1"/>
  <c r="F158" i="1" s="1"/>
  <c r="F157" i="1" s="1"/>
  <c r="F176" i="1"/>
  <c r="E176" i="1"/>
  <c r="D176" i="1"/>
  <c r="F173" i="1"/>
  <c r="F172" i="1" s="1"/>
  <c r="E173" i="1"/>
  <c r="D173" i="1"/>
  <c r="E172" i="1"/>
  <c r="F169" i="1"/>
  <c r="E169" i="1"/>
  <c r="E168" i="1" s="1"/>
  <c r="E167" i="1" s="1"/>
  <c r="D169" i="1"/>
  <c r="D168" i="1" s="1"/>
  <c r="D167" i="1" s="1"/>
  <c r="F168" i="1"/>
  <c r="F167" i="1" s="1"/>
  <c r="F164" i="1"/>
  <c r="E164" i="1"/>
  <c r="E163" i="1" s="1"/>
  <c r="D164" i="1"/>
  <c r="F163" i="1"/>
  <c r="D163" i="1"/>
  <c r="F161" i="1"/>
  <c r="F160" i="1" s="1"/>
  <c r="E161" i="1"/>
  <c r="D161" i="1"/>
  <c r="D160" i="1" s="1"/>
  <c r="E160" i="1"/>
  <c r="F152" i="1"/>
  <c r="E152" i="1"/>
  <c r="D152" i="1"/>
  <c r="F149" i="1"/>
  <c r="E149" i="1"/>
  <c r="D149" i="1"/>
  <c r="F145" i="1"/>
  <c r="E145" i="1"/>
  <c r="D145" i="1"/>
  <c r="F142" i="1"/>
  <c r="E142" i="1"/>
  <c r="D142" i="1"/>
  <c r="F140" i="1"/>
  <c r="E140" i="1"/>
  <c r="D140" i="1"/>
  <c r="D139" i="1" s="1"/>
  <c r="F139" i="1"/>
  <c r="E139" i="1"/>
  <c r="F137" i="1"/>
  <c r="E137" i="1"/>
  <c r="D137" i="1"/>
  <c r="F134" i="1"/>
  <c r="E134" i="1"/>
  <c r="D134" i="1"/>
  <c r="F131" i="1"/>
  <c r="E131" i="1"/>
  <c r="E130" i="1" s="1"/>
  <c r="E129" i="1" s="1"/>
  <c r="D131" i="1"/>
  <c r="D130" i="1" s="1"/>
  <c r="D129" i="1" s="1"/>
  <c r="F130" i="1"/>
  <c r="F129" i="1" s="1"/>
  <c r="F126" i="1"/>
  <c r="F125" i="1" s="1"/>
  <c r="E126" i="1"/>
  <c r="D126" i="1"/>
  <c r="D125" i="1" s="1"/>
  <c r="E125" i="1"/>
  <c r="F120" i="1"/>
  <c r="F119" i="1" s="1"/>
  <c r="E120" i="1"/>
  <c r="E119" i="1" s="1"/>
  <c r="D120" i="1"/>
  <c r="D119" i="1" s="1"/>
  <c r="F117" i="1"/>
  <c r="E117" i="1"/>
  <c r="D117" i="1"/>
  <c r="F114" i="1"/>
  <c r="E114" i="1"/>
  <c r="D114" i="1"/>
  <c r="F108" i="1"/>
  <c r="E108" i="1"/>
  <c r="D108" i="1"/>
  <c r="F105" i="1"/>
  <c r="F104" i="1" s="1"/>
  <c r="F103" i="1" s="1"/>
  <c r="E105" i="1"/>
  <c r="D105" i="1"/>
  <c r="F99" i="1"/>
  <c r="E99" i="1"/>
  <c r="D99" i="1"/>
  <c r="F97" i="1"/>
  <c r="E97" i="1"/>
  <c r="E96" i="1" s="1"/>
  <c r="E95" i="1" s="1"/>
  <c r="D97" i="1"/>
  <c r="D104" i="1" l="1"/>
  <c r="D103" i="1" s="1"/>
  <c r="F113" i="1"/>
  <c r="D113" i="1"/>
  <c r="E133" i="1"/>
  <c r="D148" i="1"/>
  <c r="D147" i="1" s="1"/>
  <c r="D172" i="1"/>
  <c r="E128" i="1"/>
  <c r="E104" i="1"/>
  <c r="E103" i="1" s="1"/>
  <c r="E94" i="1" s="1"/>
  <c r="E93" i="1" s="1"/>
  <c r="E113" i="1"/>
  <c r="F133" i="1"/>
  <c r="F128" i="1" s="1"/>
  <c r="F96" i="1"/>
  <c r="F95" i="1" s="1"/>
  <c r="E148" i="1"/>
  <c r="E147" i="1" s="1"/>
  <c r="F148" i="1"/>
  <c r="F147" i="1" s="1"/>
  <c r="D133" i="1"/>
  <c r="D128" i="1" s="1"/>
  <c r="D96" i="1"/>
  <c r="D95" i="1" s="1"/>
  <c r="D94" i="1" s="1"/>
  <c r="D93" i="1" s="1"/>
  <c r="D92" i="1" s="1"/>
  <c r="D16" i="3"/>
  <c r="D15" i="3" s="1"/>
  <c r="D14" i="3" s="1"/>
  <c r="D13" i="3" s="1"/>
  <c r="E16" i="3"/>
  <c r="E15" i="3" s="1"/>
  <c r="E14" i="3" s="1"/>
  <c r="E13" i="3" s="1"/>
  <c r="G16" i="3"/>
  <c r="F16" i="3" s="1"/>
  <c r="K16" i="3" s="1"/>
  <c r="H16" i="3"/>
  <c r="H15" i="3" s="1"/>
  <c r="H14" i="3" s="1"/>
  <c r="H13" i="3" s="1"/>
  <c r="I16" i="3"/>
  <c r="I15" i="3" s="1"/>
  <c r="I14" i="3" s="1"/>
  <c r="I13" i="3" s="1"/>
  <c r="J16" i="3"/>
  <c r="J15" i="3" s="1"/>
  <c r="J14" i="3" s="1"/>
  <c r="J13" i="3" s="1"/>
  <c r="F17" i="3"/>
  <c r="K17" i="3"/>
  <c r="D19" i="3"/>
  <c r="D18" i="3" s="1"/>
  <c r="E19" i="3"/>
  <c r="E18" i="3" s="1"/>
  <c r="G19" i="3"/>
  <c r="F19" i="3" s="1"/>
  <c r="K19" i="3" s="1"/>
  <c r="H19" i="3"/>
  <c r="H18" i="3" s="1"/>
  <c r="I19" i="3"/>
  <c r="I18" i="3" s="1"/>
  <c r="J19" i="3"/>
  <c r="J18" i="3" s="1"/>
  <c r="F20" i="3"/>
  <c r="K20" i="3"/>
  <c r="F21" i="3"/>
  <c r="K21" i="3"/>
  <c r="D24" i="3"/>
  <c r="D23" i="3" s="1"/>
  <c r="D22" i="3" s="1"/>
  <c r="E24" i="3"/>
  <c r="E23" i="3" s="1"/>
  <c r="E22" i="3" s="1"/>
  <c r="G24" i="3"/>
  <c r="F24" i="3" s="1"/>
  <c r="K24" i="3" s="1"/>
  <c r="H24" i="3"/>
  <c r="H23" i="3" s="1"/>
  <c r="H22" i="3" s="1"/>
  <c r="I24" i="3"/>
  <c r="I23" i="3" s="1"/>
  <c r="I22" i="3" s="1"/>
  <c r="J24" i="3"/>
  <c r="J23" i="3" s="1"/>
  <c r="J22" i="3" s="1"/>
  <c r="F25" i="3"/>
  <c r="K25" i="3"/>
  <c r="F26" i="3"/>
  <c r="K26" i="3"/>
  <c r="D28" i="3"/>
  <c r="D27" i="3" s="1"/>
  <c r="E28" i="3"/>
  <c r="E27" i="3" s="1"/>
  <c r="G28" i="3"/>
  <c r="F28" i="3" s="1"/>
  <c r="K28" i="3" s="1"/>
  <c r="H28" i="3"/>
  <c r="H27" i="3" s="1"/>
  <c r="I28" i="3"/>
  <c r="I27" i="3" s="1"/>
  <c r="J28" i="3"/>
  <c r="J27" i="3" s="1"/>
  <c r="F29" i="3"/>
  <c r="K29" i="3"/>
  <c r="F30" i="3"/>
  <c r="K30" i="3"/>
  <c r="D31" i="3"/>
  <c r="E31" i="3"/>
  <c r="G31" i="3"/>
  <c r="F31" i="3" s="1"/>
  <c r="K31" i="3" s="1"/>
  <c r="H31" i="3"/>
  <c r="I31" i="3"/>
  <c r="J31" i="3"/>
  <c r="F32" i="3"/>
  <c r="K32" i="3"/>
  <c r="D17" i="2"/>
  <c r="D16" i="2" s="1"/>
  <c r="D15" i="2" s="1"/>
  <c r="E17" i="2"/>
  <c r="E16" i="2" s="1"/>
  <c r="E15" i="2" s="1"/>
  <c r="G17" i="2"/>
  <c r="G16" i="2" s="1"/>
  <c r="H17" i="2"/>
  <c r="H16" i="2" s="1"/>
  <c r="H15" i="2" s="1"/>
  <c r="I17" i="2"/>
  <c r="I16" i="2" s="1"/>
  <c r="I15" i="2" s="1"/>
  <c r="J17" i="2"/>
  <c r="J16" i="2" s="1"/>
  <c r="J15" i="2" s="1"/>
  <c r="F18" i="2"/>
  <c r="K18" i="2" s="1"/>
  <c r="D19" i="2"/>
  <c r="E19" i="2"/>
  <c r="G19" i="2"/>
  <c r="H19" i="2"/>
  <c r="F19" i="2" s="1"/>
  <c r="K19" i="2" s="1"/>
  <c r="I19" i="2"/>
  <c r="J19" i="2"/>
  <c r="F20" i="2"/>
  <c r="K20" i="2" s="1"/>
  <c r="F21" i="2"/>
  <c r="K21" i="2" s="1"/>
  <c r="F22" i="2"/>
  <c r="K22" i="2" s="1"/>
  <c r="D25" i="2"/>
  <c r="D24" i="2" s="1"/>
  <c r="D23" i="2" s="1"/>
  <c r="E25" i="2"/>
  <c r="E24" i="2" s="1"/>
  <c r="E23" i="2" s="1"/>
  <c r="G25" i="2"/>
  <c r="G24" i="2" s="1"/>
  <c r="H25" i="2"/>
  <c r="H24" i="2" s="1"/>
  <c r="H23" i="2" s="1"/>
  <c r="I25" i="2"/>
  <c r="I24" i="2" s="1"/>
  <c r="I23" i="2" s="1"/>
  <c r="J25" i="2"/>
  <c r="J24" i="2" s="1"/>
  <c r="J23" i="2" s="1"/>
  <c r="F26" i="2"/>
  <c r="K26" i="2" s="1"/>
  <c r="F27" i="2"/>
  <c r="K27" i="2" s="1"/>
  <c r="D28" i="2"/>
  <c r="E28" i="2"/>
  <c r="G28" i="2"/>
  <c r="H28" i="2"/>
  <c r="F28" i="2" s="1"/>
  <c r="K28" i="2" s="1"/>
  <c r="I28" i="2"/>
  <c r="J28" i="2"/>
  <c r="F29" i="2"/>
  <c r="K29" i="2" s="1"/>
  <c r="F30" i="2"/>
  <c r="K30" i="2" s="1"/>
  <c r="F31" i="2"/>
  <c r="K31" i="2" s="1"/>
  <c r="F32" i="2"/>
  <c r="K32" i="2" s="1"/>
  <c r="D34" i="2"/>
  <c r="D33" i="2" s="1"/>
  <c r="E34" i="2"/>
  <c r="G34" i="2"/>
  <c r="H34" i="2"/>
  <c r="I34" i="2"/>
  <c r="J34" i="2"/>
  <c r="F35" i="2"/>
  <c r="K35" i="2" s="1"/>
  <c r="F36" i="2"/>
  <c r="K36" i="2" s="1"/>
  <c r="D37" i="2"/>
  <c r="E37" i="2"/>
  <c r="G37" i="2"/>
  <c r="H37" i="2"/>
  <c r="F37" i="2" s="1"/>
  <c r="K37" i="2" s="1"/>
  <c r="I37" i="2"/>
  <c r="J37" i="2"/>
  <c r="F38" i="2"/>
  <c r="K38" i="2" s="1"/>
  <c r="D40" i="2"/>
  <c r="D39" i="2" s="1"/>
  <c r="E40" i="2"/>
  <c r="E39" i="2" s="1"/>
  <c r="F40" i="2"/>
  <c r="K40" i="2" s="1"/>
  <c r="G40" i="2"/>
  <c r="G39" i="2" s="1"/>
  <c r="F39" i="2" s="1"/>
  <c r="K39" i="2" s="1"/>
  <c r="H40" i="2"/>
  <c r="H39" i="2" s="1"/>
  <c r="I40" i="2"/>
  <c r="I39" i="2" s="1"/>
  <c r="J40" i="2"/>
  <c r="J39" i="2" s="1"/>
  <c r="F41" i="2"/>
  <c r="K41" i="2" s="1"/>
  <c r="F42" i="2"/>
  <c r="K42" i="2" s="1"/>
  <c r="F43" i="2"/>
  <c r="K43" i="2" s="1"/>
  <c r="F44" i="2"/>
  <c r="K44" i="2" s="1"/>
  <c r="D46" i="2"/>
  <c r="D45" i="2" s="1"/>
  <c r="E46" i="2"/>
  <c r="E45" i="2" s="1"/>
  <c r="F46" i="2"/>
  <c r="K46" i="2" s="1"/>
  <c r="G46" i="2"/>
  <c r="G45" i="2" s="1"/>
  <c r="H46" i="2"/>
  <c r="H45" i="2" s="1"/>
  <c r="I46" i="2"/>
  <c r="I45" i="2" s="1"/>
  <c r="J46" i="2"/>
  <c r="J45" i="2" s="1"/>
  <c r="F47" i="2"/>
  <c r="K47" i="2" s="1"/>
  <c r="D50" i="2"/>
  <c r="D49" i="2" s="1"/>
  <c r="D51" i="2"/>
  <c r="E51" i="2"/>
  <c r="E50" i="2" s="1"/>
  <c r="E49" i="2" s="1"/>
  <c r="G51" i="2"/>
  <c r="G50" i="2" s="1"/>
  <c r="H51" i="2"/>
  <c r="H50" i="2" s="1"/>
  <c r="H49" i="2" s="1"/>
  <c r="I51" i="2"/>
  <c r="I50" i="2" s="1"/>
  <c r="I49" i="2" s="1"/>
  <c r="J51" i="2"/>
  <c r="J50" i="2" s="1"/>
  <c r="J49" i="2" s="1"/>
  <c r="F52" i="2"/>
  <c r="K52" i="2" s="1"/>
  <c r="D54" i="2"/>
  <c r="D53" i="2" s="1"/>
  <c r="E54" i="2"/>
  <c r="F54" i="2"/>
  <c r="K54" i="2" s="1"/>
  <c r="G54" i="2"/>
  <c r="H54" i="2"/>
  <c r="I54" i="2"/>
  <c r="J54" i="2"/>
  <c r="F55" i="2"/>
  <c r="K55" i="2" s="1"/>
  <c r="F56" i="2"/>
  <c r="K56" i="2" s="1"/>
  <c r="D57" i="2"/>
  <c r="E57" i="2"/>
  <c r="F57" i="2"/>
  <c r="K57" i="2" s="1"/>
  <c r="G57" i="2"/>
  <c r="H57" i="2"/>
  <c r="I57" i="2"/>
  <c r="J57" i="2"/>
  <c r="F58" i="2"/>
  <c r="K58" i="2" s="1"/>
  <c r="D60" i="2"/>
  <c r="D59" i="2" s="1"/>
  <c r="E60" i="2"/>
  <c r="E59" i="2" s="1"/>
  <c r="G60" i="2"/>
  <c r="G59" i="2" s="1"/>
  <c r="H60" i="2"/>
  <c r="F60" i="2" s="1"/>
  <c r="K60" i="2" s="1"/>
  <c r="I60" i="2"/>
  <c r="I59" i="2" s="1"/>
  <c r="J60" i="2"/>
  <c r="J59" i="2" s="1"/>
  <c r="F61" i="2"/>
  <c r="K61" i="2" s="1"/>
  <c r="D62" i="2"/>
  <c r="E62" i="2"/>
  <c r="F62" i="2"/>
  <c r="K62" i="2" s="1"/>
  <c r="G62" i="2"/>
  <c r="H62" i="2"/>
  <c r="I62" i="2"/>
  <c r="J62" i="2"/>
  <c r="F63" i="2"/>
  <c r="K63" i="2" s="1"/>
  <c r="F64" i="2"/>
  <c r="K64" i="2" s="1"/>
  <c r="D65" i="2"/>
  <c r="E65" i="2"/>
  <c r="F65" i="2"/>
  <c r="K65" i="2" s="1"/>
  <c r="G65" i="2"/>
  <c r="H65" i="2"/>
  <c r="I65" i="2"/>
  <c r="J65" i="2"/>
  <c r="F66" i="2"/>
  <c r="K66" i="2" s="1"/>
  <c r="D69" i="2"/>
  <c r="D68" i="2" s="1"/>
  <c r="D67" i="2" s="1"/>
  <c r="E69" i="2"/>
  <c r="E68" i="2" s="1"/>
  <c r="E67" i="2" s="1"/>
  <c r="G69" i="2"/>
  <c r="G68" i="2" s="1"/>
  <c r="H69" i="2"/>
  <c r="H68" i="2" s="1"/>
  <c r="H67" i="2" s="1"/>
  <c r="I69" i="2"/>
  <c r="I68" i="2" s="1"/>
  <c r="I67" i="2" s="1"/>
  <c r="J69" i="2"/>
  <c r="J68" i="2" s="1"/>
  <c r="J67" i="2" s="1"/>
  <c r="F70" i="2"/>
  <c r="K70" i="2" s="1"/>
  <c r="F71" i="2"/>
  <c r="K71" i="2" s="1"/>
  <c r="D72" i="2"/>
  <c r="E72" i="2"/>
  <c r="G72" i="2"/>
  <c r="H72" i="2"/>
  <c r="F72" i="2" s="1"/>
  <c r="K72" i="2" s="1"/>
  <c r="I72" i="2"/>
  <c r="J72" i="2"/>
  <c r="F73" i="2"/>
  <c r="K73" i="2" s="1"/>
  <c r="D18" i="1"/>
  <c r="E18" i="1"/>
  <c r="F18" i="1"/>
  <c r="D20" i="1"/>
  <c r="E20" i="1"/>
  <c r="F20" i="1"/>
  <c r="D26" i="1"/>
  <c r="E26" i="1"/>
  <c r="F26" i="1"/>
  <c r="D29" i="1"/>
  <c r="E29" i="1"/>
  <c r="F29" i="1"/>
  <c r="D35" i="1"/>
  <c r="E35" i="1"/>
  <c r="F35" i="1"/>
  <c r="D38" i="1"/>
  <c r="E38" i="1"/>
  <c r="F38" i="1"/>
  <c r="D41" i="1"/>
  <c r="D40" i="1" s="1"/>
  <c r="E41" i="1"/>
  <c r="E40" i="1" s="1"/>
  <c r="F41" i="1"/>
  <c r="F40" i="1" s="1"/>
  <c r="E46" i="1"/>
  <c r="D47" i="1"/>
  <c r="D46" i="1" s="1"/>
  <c r="E47" i="1"/>
  <c r="F47" i="1"/>
  <c r="F46" i="1" s="1"/>
  <c r="D52" i="1"/>
  <c r="D51" i="1" s="1"/>
  <c r="D50" i="1" s="1"/>
  <c r="E52" i="1"/>
  <c r="E51" i="1" s="1"/>
  <c r="E50" i="1" s="1"/>
  <c r="F52" i="1"/>
  <c r="F51" i="1" s="1"/>
  <c r="F50" i="1" s="1"/>
  <c r="D55" i="1"/>
  <c r="E55" i="1"/>
  <c r="F55" i="1"/>
  <c r="D58" i="1"/>
  <c r="E58" i="1"/>
  <c r="F58" i="1"/>
  <c r="D61" i="1"/>
  <c r="D60" i="1" s="1"/>
  <c r="E61" i="1"/>
  <c r="E60" i="1" s="1"/>
  <c r="F61" i="1"/>
  <c r="F60" i="1" s="1"/>
  <c r="D63" i="1"/>
  <c r="E63" i="1"/>
  <c r="F63" i="1"/>
  <c r="D69" i="1"/>
  <c r="D68" i="1" s="1"/>
  <c r="E69" i="1"/>
  <c r="E68" i="1" s="1"/>
  <c r="F69" i="1"/>
  <c r="F68" i="1" s="1"/>
  <c r="D74" i="1"/>
  <c r="E74" i="1"/>
  <c r="F74" i="1"/>
  <c r="D79" i="1"/>
  <c r="E79" i="1"/>
  <c r="F79" i="1"/>
  <c r="D82" i="1"/>
  <c r="E82" i="1"/>
  <c r="F82" i="1"/>
  <c r="D85" i="1"/>
  <c r="E85" i="1"/>
  <c r="F85" i="1"/>
  <c r="F94" i="1" l="1"/>
  <c r="F25" i="1"/>
  <c r="F24" i="1" s="1"/>
  <c r="E92" i="1"/>
  <c r="E81" i="1"/>
  <c r="F93" i="1"/>
  <c r="F92" i="1" s="1"/>
  <c r="E73" i="1"/>
  <c r="E72" i="1" s="1"/>
  <c r="D25" i="1"/>
  <c r="D24" i="1" s="1"/>
  <c r="F73" i="1"/>
  <c r="F72" i="1" s="1"/>
  <c r="D73" i="1"/>
  <c r="D72" i="1" s="1"/>
  <c r="E54" i="1"/>
  <c r="F81" i="1"/>
  <c r="D81" i="1"/>
  <c r="F54" i="1"/>
  <c r="F49" i="1" s="1"/>
  <c r="E25" i="1"/>
  <c r="E24" i="1" s="1"/>
  <c r="D17" i="1"/>
  <c r="D16" i="1" s="1"/>
  <c r="H12" i="3"/>
  <c r="J12" i="3"/>
  <c r="E12" i="3"/>
  <c r="I12" i="3"/>
  <c r="D12" i="3"/>
  <c r="G15" i="3"/>
  <c r="G27" i="3"/>
  <c r="F27" i="3" s="1"/>
  <c r="K27" i="3" s="1"/>
  <c r="G23" i="3"/>
  <c r="G18" i="3"/>
  <c r="F18" i="3" s="1"/>
  <c r="K18" i="3" s="1"/>
  <c r="D48" i="2"/>
  <c r="G33" i="2"/>
  <c r="I14" i="2"/>
  <c r="F68" i="2"/>
  <c r="K68" i="2" s="1"/>
  <c r="G67" i="2"/>
  <c r="F67" i="2" s="1"/>
  <c r="K67" i="2" s="1"/>
  <c r="G53" i="2"/>
  <c r="F50" i="2"/>
  <c r="K50" i="2" s="1"/>
  <c r="G49" i="2"/>
  <c r="F45" i="2"/>
  <c r="K45" i="2" s="1"/>
  <c r="J33" i="2"/>
  <c r="J14" i="2" s="1"/>
  <c r="J13" i="2" s="1"/>
  <c r="J12" i="2" s="1"/>
  <c r="E33" i="2"/>
  <c r="J53" i="2"/>
  <c r="J48" i="2"/>
  <c r="I33" i="2"/>
  <c r="F24" i="2"/>
  <c r="K24" i="2" s="1"/>
  <c r="G23" i="2"/>
  <c r="F23" i="2" s="1"/>
  <c r="K23" i="2" s="1"/>
  <c r="F16" i="2"/>
  <c r="K16" i="2" s="1"/>
  <c r="G15" i="2"/>
  <c r="I53" i="2"/>
  <c r="I48" i="2" s="1"/>
  <c r="E53" i="2"/>
  <c r="E48" i="2" s="1"/>
  <c r="H33" i="2"/>
  <c r="H14" i="2" s="1"/>
  <c r="E14" i="2"/>
  <c r="D14" i="2"/>
  <c r="H59" i="2"/>
  <c r="F59" i="2" s="1"/>
  <c r="K59" i="2" s="1"/>
  <c r="F69" i="2"/>
  <c r="K69" i="2" s="1"/>
  <c r="F34" i="2"/>
  <c r="K34" i="2" s="1"/>
  <c r="F25" i="2"/>
  <c r="K25" i="2" s="1"/>
  <c r="F17" i="2"/>
  <c r="K17" i="2" s="1"/>
  <c r="F51" i="2"/>
  <c r="K51" i="2" s="1"/>
  <c r="F34" i="1"/>
  <c r="D54" i="1"/>
  <c r="D49" i="1" s="1"/>
  <c r="D34" i="1"/>
  <c r="F17" i="1"/>
  <c r="F16" i="1" s="1"/>
  <c r="E49" i="1"/>
  <c r="E34" i="1"/>
  <c r="E17" i="1"/>
  <c r="E16" i="1" s="1"/>
  <c r="F15" i="1" l="1"/>
  <c r="D15" i="1"/>
  <c r="D14" i="1" s="1"/>
  <c r="D12" i="1" s="1"/>
  <c r="F14" i="1"/>
  <c r="F12" i="1" s="1"/>
  <c r="F15" i="3"/>
  <c r="K15" i="3" s="1"/>
  <c r="G14" i="3"/>
  <c r="F23" i="3"/>
  <c r="K23" i="3" s="1"/>
  <c r="G22" i="3"/>
  <c r="F22" i="3" s="1"/>
  <c r="K22" i="3" s="1"/>
  <c r="F15" i="2"/>
  <c r="K15" i="2" s="1"/>
  <c r="G14" i="2"/>
  <c r="F49" i="2"/>
  <c r="K49" i="2" s="1"/>
  <c r="G48" i="2"/>
  <c r="H53" i="2"/>
  <c r="H48" i="2" s="1"/>
  <c r="H13" i="2" s="1"/>
  <c r="H12" i="2" s="1"/>
  <c r="E13" i="2"/>
  <c r="E12" i="2" s="1"/>
  <c r="I13" i="2"/>
  <c r="I12" i="2" s="1"/>
  <c r="D13" i="2"/>
  <c r="D12" i="2" s="1"/>
  <c r="F33" i="2"/>
  <c r="K33" i="2" s="1"/>
  <c r="D13" i="1"/>
  <c r="E15" i="1"/>
  <c r="E14" i="1" s="1"/>
  <c r="F13" i="1" l="1"/>
  <c r="F14" i="3"/>
  <c r="K14" i="3" s="1"/>
  <c r="G13" i="3"/>
  <c r="F53" i="2"/>
  <c r="K53" i="2" s="1"/>
  <c r="F48" i="2"/>
  <c r="K48" i="2" s="1"/>
  <c r="F14" i="2"/>
  <c r="K14" i="2" s="1"/>
  <c r="G13" i="2"/>
  <c r="E12" i="1"/>
  <c r="E13" i="1"/>
  <c r="F13" i="3" l="1"/>
  <c r="K13" i="3" s="1"/>
  <c r="G12" i="3"/>
  <c r="F12" i="3" s="1"/>
  <c r="K12" i="3" s="1"/>
  <c r="F13" i="2"/>
  <c r="K13" i="2" s="1"/>
  <c r="G12" i="2"/>
  <c r="F12" i="2" s="1"/>
  <c r="K12" i="2" s="1"/>
</calcChain>
</file>

<file path=xl/sharedStrings.xml><?xml version="1.0" encoding="utf-8"?>
<sst xmlns="http://schemas.openxmlformats.org/spreadsheetml/2006/main" count="711" uniqueCount="302">
  <si>
    <t>CONSOLIDAT CAMPULUNG MOLDOVENESC</t>
  </si>
  <si>
    <t>CUI: 4842400</t>
  </si>
  <si>
    <t xml:space="preserve"> Anexa 12</t>
  </si>
  <si>
    <t>Cont de executie - Venituri - Bugetul local</t>
  </si>
  <si>
    <t>Trimestrul: 2, Anul: 2020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</si>
  <si>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</si>
  <si>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</si>
  <si>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</si>
  <si>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</si>
  <si>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</si>
  <si>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</si>
  <si>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</si>
  <si>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</si>
  <si>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</si>
  <si>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</si>
  <si>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</si>
  <si>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</si>
  <si>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</si>
  <si>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</si>
  <si>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</si>
  <si>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</si>
  <si>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 (cod 00.02+00.15+00.16+00.17+45.02)</t>
  </si>
  <si>
    <t>00.01</t>
  </si>
  <si>
    <t>2</t>
  </si>
  <si>
    <t>VENITURI PROPRII   (cod 00.02-11.02-37.02+00.15+40.02)</t>
  </si>
  <si>
    <t>49.90</t>
  </si>
  <si>
    <t>3</t>
  </si>
  <si>
    <t>I.  VENITURI CURENTE (cod 00.03+00.12)</t>
  </si>
  <si>
    <t>00.02</t>
  </si>
  <si>
    <t>4</t>
  </si>
  <si>
    <t>A. VENITURI FISCALE (cod 00.04+00.09+00.10+00.11)</t>
  </si>
  <si>
    <t>00.03</t>
  </si>
  <si>
    <t>5</t>
  </si>
  <si>
    <t>A1.  IMPOZIT  PE VENIT, PROFIT SI CASTIGURI DIN CAPITAL (cod 00.05+00.06+00.07)</t>
  </si>
  <si>
    <t>00.04</t>
  </si>
  <si>
    <t>9</t>
  </si>
  <si>
    <t>A1.2.  IMPOZIT PE VENIT, PROFIT,  SI CASTIGURI DIN CAPITAL DE LA PERSOANE FIZICE (cod 03.02+04.02)</t>
  </si>
  <si>
    <t>00.06</t>
  </si>
  <si>
    <t>10</t>
  </si>
  <si>
    <t>Impozit pe venit (cod 03.02.17+03.02.18)</t>
  </si>
  <si>
    <t>03.02</t>
  </si>
  <si>
    <t>12</t>
  </si>
  <si>
    <t>Impozitul pe veniturile din transferul proprietatilor imobiliare din patrimoniul personal</t>
  </si>
  <si>
    <t>03.02.18</t>
  </si>
  <si>
    <t>13</t>
  </si>
  <si>
    <t>Cote si sume defalcate din impozitul pe venit (cod 04.02.01+04.02.04)</t>
  </si>
  <si>
    <t>04.02</t>
  </si>
  <si>
    <t>14</t>
  </si>
  <si>
    <t>Cote defalcate din impozitul pe venit</t>
  </si>
  <si>
    <t>04.02.01</t>
  </si>
  <si>
    <t>15</t>
  </si>
  <si>
    <t>Sume alocate din cotele defalcate din impozitul pe venit pentru echilibrarea bugetelor locale</t>
  </si>
  <si>
    <t>04.02.04</t>
  </si>
  <si>
    <t>16</t>
  </si>
  <si>
    <t>Sume repartizate din Fondul la dispozitia Consiliului Judetean</t>
  </si>
  <si>
    <t>04.02.05</t>
  </si>
  <si>
    <t>20</t>
  </si>
  <si>
    <t>A3.  IMPOZITE SI TAXE PE PROPRIETATE (cod 07.02)</t>
  </si>
  <si>
    <t>00.09</t>
  </si>
  <si>
    <t>21</t>
  </si>
  <si>
    <t>Impozite si  taxe pe proprietate (cod 07.02.01+07.02.02+07.02.03+07.02.50)</t>
  </si>
  <si>
    <t>07.02</t>
  </si>
  <si>
    <t>22</t>
  </si>
  <si>
    <t>Impozit si taxa pe cladiri  (cod 07.02.01.01+07.02.01.02)</t>
  </si>
  <si>
    <t>07.02.01</t>
  </si>
  <si>
    <t>23</t>
  </si>
  <si>
    <t>Impozit si taxa pe cladiri de la persoane fizice *)</t>
  </si>
  <si>
    <t>07.02.01.01</t>
  </si>
  <si>
    <t>24</t>
  </si>
  <si>
    <t>Impozit si taxa pe cladiri de la persoane juridice</t>
  </si>
  <si>
    <t>07.02.01.02</t>
  </si>
  <si>
    <t>25</t>
  </si>
  <si>
    <t>Impozit si taxa pe teren (cod 07.02.02.01+07.02.02.02+07.02.02.03)</t>
  </si>
  <si>
    <t>07.02.02</t>
  </si>
  <si>
    <t>26</t>
  </si>
  <si>
    <t>Impozitul si taxa pe teren de la persoane fizice *)</t>
  </si>
  <si>
    <t>07.02.02.01</t>
  </si>
  <si>
    <t>27</t>
  </si>
  <si>
    <t>Impozitul si taxa pe teren de la persoane juridice *)</t>
  </si>
  <si>
    <t>07.02.02.02</t>
  </si>
  <si>
    <t>29</t>
  </si>
  <si>
    <t xml:space="preserve">Taxe judiciare de timbru si alte taxe de timbru </t>
  </si>
  <si>
    <t>07.02.03</t>
  </si>
  <si>
    <t>30</t>
  </si>
  <si>
    <t xml:space="preserve">Alte impozite si taxe  pe proprietate </t>
  </si>
  <si>
    <t>07.02.50</t>
  </si>
  <si>
    <t>31</t>
  </si>
  <si>
    <t>A4.  IMPOZITE SI TAXE PE BUNURI SI SERVICII   (cod 11.02+12.02+15.02+16.02)</t>
  </si>
  <si>
    <t>00.10</t>
  </si>
  <si>
    <t>32</t>
  </si>
  <si>
    <t>Sume defalcate din TVA (cod 11.02.01+11.02.02+11.02.05+11.02.06)</t>
  </si>
  <si>
    <t>11.02</t>
  </si>
  <si>
    <t>34</t>
  </si>
  <si>
    <t>Sume defalcate din taxa pe valoarea adaugata pentru finantarea cheltuielilor descentralizate la nivelul comunelor, oraselor, municipiilor, sectoarelor si Municipiului Bucuresti</t>
  </si>
  <si>
    <t>11.02.02</t>
  </si>
  <si>
    <t>37</t>
  </si>
  <si>
    <t>Sume defalcate din taxa pe valoarea adaugata pentru echilibrarea bugetelor locale</t>
  </si>
  <si>
    <t>11.02.06</t>
  </si>
  <si>
    <t>42</t>
  </si>
  <si>
    <t>Taxe pe servicii specifice (cod 15.02.01+15.02.50)</t>
  </si>
  <si>
    <t>15.02</t>
  </si>
  <si>
    <t>43</t>
  </si>
  <si>
    <t>Impozit pe spectacole</t>
  </si>
  <si>
    <t>15.02.01</t>
  </si>
  <si>
    <t>45</t>
  </si>
  <si>
    <t>Taxe pe utilizarea bunurilor, autorizarea utilizarii bunurilor sau pe desfasurarea de activitati (cod 16.02.02+16.02.03+16.02.50)</t>
  </si>
  <si>
    <t>16.02</t>
  </si>
  <si>
    <t>46</t>
  </si>
  <si>
    <t>Impozit pe mijloacele de transport  (cod 16.02.02.01+16.02.02.02)</t>
  </si>
  <si>
    <t>16.02.02</t>
  </si>
  <si>
    <t>47</t>
  </si>
  <si>
    <t>Taxa asupra mijloacelor de transport detinute de persoane fizice *)</t>
  </si>
  <si>
    <t>16.02.02.01</t>
  </si>
  <si>
    <t>48</t>
  </si>
  <si>
    <t>Taxa asupra mijloacelor de transport detinute de persoane juridice *)</t>
  </si>
  <si>
    <t>16.02.02.02</t>
  </si>
  <si>
    <t>49</t>
  </si>
  <si>
    <t>Taxe si tarife pentru eliberarea de licente si autorizatii de functionare</t>
  </si>
  <si>
    <t>16.02.03</t>
  </si>
  <si>
    <t>50</t>
  </si>
  <si>
    <t>Alte taxe pe utilizarea bunurilor, autorizarea utilizarii bunurilor sau pe desfasurare de activitati</t>
  </si>
  <si>
    <t>16.02.50</t>
  </si>
  <si>
    <t>51</t>
  </si>
  <si>
    <t>A6.  ALTE IMPOZITE SI  TAXE  FISCALE (cod 18.02)</t>
  </si>
  <si>
    <t>00.11</t>
  </si>
  <si>
    <t>52</t>
  </si>
  <si>
    <t>Alte impozite si taxe fiscale (cod 18.02.50)</t>
  </si>
  <si>
    <t>18.02</t>
  </si>
  <si>
    <t>53</t>
  </si>
  <si>
    <t>Alte impozite si taxe</t>
  </si>
  <si>
    <t>18.02.50</t>
  </si>
  <si>
    <t>54</t>
  </si>
  <si>
    <t>C.   VENITURI NEFISCALE (cod 00.13+00.14)</t>
  </si>
  <si>
    <t>00.12</t>
  </si>
  <si>
    <t>55</t>
  </si>
  <si>
    <t>C1.  VENITURI DIN PROPRIETATE  (cod 30.02+31.02)</t>
  </si>
  <si>
    <t>00.13</t>
  </si>
  <si>
    <t>56</t>
  </si>
  <si>
    <t>Venituri din proprietate (cod 30.02.01+30.02.05+30.02.08+30.02.50)</t>
  </si>
  <si>
    <t>30.02</t>
  </si>
  <si>
    <t>59</t>
  </si>
  <si>
    <t>Venituri din concesiuni si inchirieri</t>
  </si>
  <si>
    <t>30.02.05</t>
  </si>
  <si>
    <t>60</t>
  </si>
  <si>
    <t>Alte venituri din concesiuni si inchirieri de catre institutiile publice</t>
  </si>
  <si>
    <t>30.02.05.30</t>
  </si>
  <si>
    <t>67</t>
  </si>
  <si>
    <t>C2.  VANZARI DE BUNURI SI SERVICII (cod 33.02+34.02+35.02+36.02+37.02)</t>
  </si>
  <si>
    <t>00.14</t>
  </si>
  <si>
    <t>68</t>
  </si>
  <si>
    <t>Venituri din prestari de servicii si alte activitati (cod 33.02.08+33.02.10+33.02.12+33.02.24+33.02.27+33.02.28+33.02.50)</t>
  </si>
  <si>
    <t>33.02</t>
  </si>
  <si>
    <t>69</t>
  </si>
  <si>
    <t>Venituri din prestari de servicii</t>
  </si>
  <si>
    <t>33.02.08</t>
  </si>
  <si>
    <t>78</t>
  </si>
  <si>
    <t>Alte venituri din prestari de servicii si alte activitati</t>
  </si>
  <si>
    <t>33.02.50</t>
  </si>
  <si>
    <t>79</t>
  </si>
  <si>
    <t>Venituri din taxe administrative, eliberari permise (cod 34.02.02+34.02.50)</t>
  </si>
  <si>
    <t>34.02</t>
  </si>
  <si>
    <t>80</t>
  </si>
  <si>
    <t>Taxe extrajudiciare de timbru</t>
  </si>
  <si>
    <t>34.02.02</t>
  </si>
  <si>
    <t>82</t>
  </si>
  <si>
    <t>Amenzi, penalitati si confiscari (cod 35.02.01 la 35.02.03+35.02.50)</t>
  </si>
  <si>
    <t>35.02</t>
  </si>
  <si>
    <t>83</t>
  </si>
  <si>
    <t>Venituri din amenzi si alte sanctiuni aplicate potrivit dispozitiilor legale</t>
  </si>
  <si>
    <t>35.02.01</t>
  </si>
  <si>
    <t>84</t>
  </si>
  <si>
    <t>Venituri din amenzi şi alte sancţiuni aplicate de către alte instituţii de specialitate</t>
  </si>
  <si>
    <t>35.02.01.02</t>
  </si>
  <si>
    <t>89</t>
  </si>
  <si>
    <t>Diverse venituri (cod 36.02.01+36.02.05+36.02.06+36.02.07+36.02.11+36.02.50)</t>
  </si>
  <si>
    <t>36.02</t>
  </si>
  <si>
    <t>93</t>
  </si>
  <si>
    <t>Taxe speciale</t>
  </si>
  <si>
    <t>36.02.06</t>
  </si>
  <si>
    <t>103</t>
  </si>
  <si>
    <t>Alte venituri</t>
  </si>
  <si>
    <t>36.02.50</t>
  </si>
  <si>
    <t>106</t>
  </si>
  <si>
    <t>Vărsăminte din secţiunea de funcţionare pentru finanţarea secţiunii de dezvoltare a bugetului local (cu semnul minus)</t>
  </si>
  <si>
    <t>37.02.03</t>
  </si>
  <si>
    <t>107</t>
  </si>
  <si>
    <t>Vărsăminte din secţiunea de funcţionare</t>
  </si>
  <si>
    <t>37.02.04</t>
  </si>
  <si>
    <t>110</t>
  </si>
  <si>
    <t>II. VENITURI DIN CAPITAL (cod 39.02)</t>
  </si>
  <si>
    <t>00.15</t>
  </si>
  <si>
    <t>111</t>
  </si>
  <si>
    <t>Venituri din valorificarea unor bunuri  (cod 39.02.01+39.02.03+39.02.04+39.02.07+39.02.10)</t>
  </si>
  <si>
    <t>39.02</t>
  </si>
  <si>
    <t>112</t>
  </si>
  <si>
    <t>Venituri din valorificarea unor bunuri ale institutiilor publice</t>
  </si>
  <si>
    <t>39.02.01</t>
  </si>
  <si>
    <t>115</t>
  </si>
  <si>
    <t>Venituri din vanzarea unor bunuri apartinand domeniului privat</t>
  </si>
  <si>
    <t>39.02.07</t>
  </si>
  <si>
    <t>133</t>
  </si>
  <si>
    <t>IV.  SUBVENTII (cod 00.18)</t>
  </si>
  <si>
    <t>00.17</t>
  </si>
  <si>
    <t>134</t>
  </si>
  <si>
    <t>SUBVENTII DE LA ALTE NIVELE ALE ADMINISTRATIEI PUBLICE (cod 42.02+43.02)</t>
  </si>
  <si>
    <t>00.18</t>
  </si>
  <si>
    <t>135</t>
  </si>
  <si>
    <t xml:space="preserve">Subvenţii de la bugetul de stat (cod 42.02.01+42.02.05+ 42.02.10+42.02.12 la 42.02.21+42.02.28+ 42.02.29+42.02.32 la 42.02.36+42.02.40 la 42.02.42+ 42.02.44 la 42.02.46+42.02.51+42.02.52+ 42.02.54+42.02.55+ 42.02.62+42.02.63+42.02.64+42.02.65+42.02.66+42.02.67+42.02.69+42.02.73+42.02.79+42.02.80+42.02.81) </t>
  </si>
  <si>
    <t>42.02</t>
  </si>
  <si>
    <t>169</t>
  </si>
  <si>
    <t>Subventii pentru acordarea ajutorului pentru incalzirea locuintei cu lemne, carbuni, combustibili petrolieri</t>
  </si>
  <si>
    <t>42.02.34</t>
  </si>
  <si>
    <t>193</t>
  </si>
  <si>
    <t>Finantarea programelor nationale de dezvoltare locala</t>
  </si>
  <si>
    <t>42.02.65</t>
  </si>
  <si>
    <t>196</t>
  </si>
  <si>
    <t>Subventii de la bugetul de stat catre bugetele locale necesare sustinerii derularii preiectelor finantate din fonduri externe nerambursabile (FEN), postaderare, aferente perioadei de programare 2014-2020</t>
  </si>
  <si>
    <t>42.02.69</t>
  </si>
  <si>
    <t>201</t>
  </si>
  <si>
    <t>Subventii de la bugetul de stat pentru decontarea cheltuielilor de carantina</t>
  </si>
  <si>
    <t>42.02.80</t>
  </si>
  <si>
    <t>204</t>
  </si>
  <si>
    <t>Subventii de la alte administratii (cod. 43.02.01+43.02.04+43.02.07+43.02.08+43.02.20+43.02.21)</t>
  </si>
  <si>
    <t>43.02</t>
  </si>
  <si>
    <t>208</t>
  </si>
  <si>
    <t>Subventii primite  de la bugetele consiliilor locale si judetene pentru ajutoare  în situatii de extrema dificultate</t>
  </si>
  <si>
    <t>43.02.08</t>
  </si>
  <si>
    <t>295</t>
  </si>
  <si>
    <t>Sume primite de la UE/alti donatori in contul platilor efectuate si prefinantari aferente cadrului financiar 2014-2020</t>
  </si>
  <si>
    <t>48.02</t>
  </si>
  <si>
    <t>296</t>
  </si>
  <si>
    <t>Fondul European de Dezvoltare Regionala (FEDR)</t>
  </si>
  <si>
    <t>48.02.01</t>
  </si>
  <si>
    <t>297</t>
  </si>
  <si>
    <t xml:space="preserve">  Sume primite in contul platilor efectuate in anul curent</t>
  </si>
  <si>
    <t>48.02.01.01</t>
  </si>
  <si>
    <t>298</t>
  </si>
  <si>
    <t xml:space="preserve">  Sume primite in contul platilor efectuate in anii anteriori</t>
  </si>
  <si>
    <t>48.02.01.02</t>
  </si>
  <si>
    <t>300</t>
  </si>
  <si>
    <t>Fondul Social European (FSE)</t>
  </si>
  <si>
    <t>48.02.02</t>
  </si>
  <si>
    <t>301</t>
  </si>
  <si>
    <t>48.02.02.01</t>
  </si>
  <si>
    <t>PRIMAR</t>
  </si>
  <si>
    <t>NEGURĂ MIHĂIŢĂ</t>
  </si>
  <si>
    <t>DIRECTOR EXECUTIV</t>
  </si>
  <si>
    <t>FLORESCU IULIANA</t>
  </si>
  <si>
    <t/>
  </si>
  <si>
    <t>Cont de executie - Venituri - Bugetul local - sectiunea functionare</t>
  </si>
  <si>
    <t>VENITURILE SECŢIUNII DE FUNCŢIONARE - TOTAL</t>
  </si>
  <si>
    <t>8</t>
  </si>
  <si>
    <t>11</t>
  </si>
  <si>
    <t>19</t>
  </si>
  <si>
    <t>28</t>
  </si>
  <si>
    <t>33</t>
  </si>
  <si>
    <t>36</t>
  </si>
  <si>
    <t>40</t>
  </si>
  <si>
    <t>41</t>
  </si>
  <si>
    <t>44</t>
  </si>
  <si>
    <t>57</t>
  </si>
  <si>
    <t>58</t>
  </si>
  <si>
    <t>65</t>
  </si>
  <si>
    <t>66</t>
  </si>
  <si>
    <t>76</t>
  </si>
  <si>
    <t>77</t>
  </si>
  <si>
    <t>81</t>
  </si>
  <si>
    <t>87</t>
  </si>
  <si>
    <t>91</t>
  </si>
  <si>
    <t>96</t>
  </si>
  <si>
    <t>97</t>
  </si>
  <si>
    <t>Transferuri voluntare,  altele decat subventiile (cod 37.02.01+37.02.50)</t>
  </si>
  <si>
    <t>37.02</t>
  </si>
  <si>
    <t>99</t>
  </si>
  <si>
    <t>113</t>
  </si>
  <si>
    <t>114</t>
  </si>
  <si>
    <t>119</t>
  </si>
  <si>
    <t>138</t>
  </si>
  <si>
    <t>141</t>
  </si>
  <si>
    <t>145</t>
  </si>
  <si>
    <t>Cont de executie - Venituri - Bugetul local - sectiunea dezvoltare</t>
  </si>
  <si>
    <t>VENITURILE SECŢIUNII DE DEZVOLTARE - TOTAL</t>
  </si>
  <si>
    <t>7</t>
  </si>
  <si>
    <t>17</t>
  </si>
  <si>
    <t>35</t>
  </si>
  <si>
    <t>162</t>
  </si>
  <si>
    <t>163</t>
  </si>
  <si>
    <t>164</t>
  </si>
  <si>
    <t>165</t>
  </si>
  <si>
    <t>167</t>
  </si>
  <si>
    <t>168</t>
  </si>
  <si>
    <t>Veniturile secținii de funcționare</t>
  </si>
  <si>
    <t>CONSILIUL LOCAL</t>
  </si>
  <si>
    <t>MUNICIPIUL CÂMPULUNG MOLDOVENESC                              ANEXA NR. 1 LA HCL NR_____/2020</t>
  </si>
  <si>
    <t>SECȚIUNEA DE FUNCȚIONARE</t>
  </si>
  <si>
    <t>SECȚIUNEA DE DEZVOLTARE</t>
  </si>
  <si>
    <t>PRIMAR,</t>
  </si>
  <si>
    <t>NEGURĂ MIHĂIȚĂ</t>
  </si>
  <si>
    <t>VIZĂ CFP</t>
  </si>
  <si>
    <t>PREȘEDINTE DE ȘEDINȚĂ</t>
  </si>
  <si>
    <t>SECRETAR GENERAL,</t>
  </si>
  <si>
    <t>ERHAN RODICA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</si>
</sst>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6" fillId="0" borderId="3" xfId="0" applyNumberFormat="1" applyFont="1" applyBorder="1" applyAlignment="1">
      <alignment horizontal="center" wrapText="1" shrinkToFit="1"/>
    </xf>
    <xf numFmtId="49" fontId="6" fillId="0" borderId="4" xfId="0" applyNumberFormat="1" applyFont="1" applyBorder="1" applyAlignment="1">
      <alignment horizontal="center" wrapText="1" shrinkToFit="1"/>
    </xf>
    <xf numFmtId="49" fontId="6" fillId="0" borderId="5" xfId="0" applyNumberFormat="1" applyFont="1" applyBorder="1" applyAlignment="1">
      <alignment horizontal="center" wrapText="1" shrinkToFit="1"/>
    </xf>
    <xf numFmtId="49" fontId="4" fillId="0" borderId="0" xfId="0" applyNumberFormat="1" applyFont="1" applyFill="1" applyBorder="1" applyAlignment="1">
      <alignment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8"/>
  <sheetViews>
    <sheetView tabSelected="1" topLeftCell="B176" workbookViewId="0">
      <selection activeCell="B179" sqref="B179:E189"/>
    </sheetView>
  </sheetViews>
  <sheetFormatPr defaultRowHeight="15" x14ac:dyDescent="0.25"/>
  <cols>
    <col min="1" max="1" width="4" hidden="1" customWidth="1"/>
    <col min="2" max="2" width="40.7109375" customWidth="1"/>
    <col min="3" max="3" width="9.7109375" customWidth="1"/>
    <col min="4" max="4" width="13.28515625" customWidth="1"/>
    <col min="5" max="5" width="13.140625" customWidth="1"/>
    <col min="6" max="6" width="12.7109375" customWidth="1"/>
  </cols>
  <sheetData>
    <row r="1" spans="1:6" x14ac:dyDescent="0.25">
      <c r="A1" s="13" t="s">
        <v>293</v>
      </c>
      <c r="B1" s="13"/>
      <c r="C1" s="13"/>
      <c r="D1" s="13"/>
      <c r="E1" s="13"/>
      <c r="F1" s="13"/>
    </row>
    <row r="2" spans="1:6" x14ac:dyDescent="0.25">
      <c r="A2" s="13" t="s">
        <v>292</v>
      </c>
      <c r="B2" s="13"/>
      <c r="C2" s="13"/>
      <c r="D2" s="13"/>
      <c r="E2" s="13"/>
      <c r="F2" s="13"/>
    </row>
    <row r="3" spans="1:6" x14ac:dyDescent="0.25">
      <c r="A3" s="14"/>
      <c r="B3" s="14"/>
      <c r="C3" s="14"/>
      <c r="D3" s="14"/>
      <c r="E3" s="14"/>
      <c r="F3" s="14"/>
    </row>
    <row r="4" spans="1:6" ht="36" customHeight="1" x14ac:dyDescent="0.25">
      <c r="A4" s="15" t="s">
        <v>3</v>
      </c>
      <c r="B4" s="15"/>
      <c r="C4" s="15"/>
      <c r="D4" s="15"/>
      <c r="E4" s="15"/>
      <c r="F4" s="15"/>
    </row>
    <row r="5" spans="1:6" x14ac:dyDescent="0.25">
      <c r="A5" s="16" t="s">
        <v>4</v>
      </c>
      <c r="B5" s="16"/>
      <c r="C5" s="16"/>
      <c r="D5" s="16"/>
      <c r="E5" s="16"/>
      <c r="F5" s="16"/>
    </row>
    <row r="6" spans="1:6" ht="15.75" thickBot="1" x14ac:dyDescent="0.3"/>
    <row r="7" spans="1:6" s="2" customFormat="1" ht="15.75" thickBot="1" x14ac:dyDescent="0.3">
      <c r="A7" s="12" t="s">
        <v>5</v>
      </c>
      <c r="B7" s="12"/>
      <c r="C7" s="12" t="s">
        <v>7</v>
      </c>
      <c r="D7" s="12" t="s">
        <v>9</v>
      </c>
      <c r="E7" s="12" t="s">
        <v>10</v>
      </c>
      <c r="F7" s="12" t="s">
        <v>16</v>
      </c>
    </row>
    <row r="8" spans="1:6" s="2" customFormat="1" ht="15.75" thickBot="1" x14ac:dyDescent="0.3">
      <c r="A8" s="12"/>
      <c r="B8" s="12"/>
      <c r="C8" s="12"/>
      <c r="D8" s="12"/>
      <c r="E8" s="12"/>
      <c r="F8" s="12"/>
    </row>
    <row r="9" spans="1:6" s="2" customFormat="1" ht="15.75" thickBot="1" x14ac:dyDescent="0.3">
      <c r="A9" s="12"/>
      <c r="B9" s="12"/>
      <c r="C9" s="12"/>
      <c r="D9" s="12"/>
      <c r="E9" s="12"/>
      <c r="F9" s="12"/>
    </row>
    <row r="10" spans="1:6" s="2" customFormat="1" ht="15.75" thickBot="1" x14ac:dyDescent="0.3">
      <c r="A10" s="12"/>
      <c r="B10" s="12"/>
      <c r="C10" s="12"/>
      <c r="D10" s="12"/>
      <c r="E10" s="12"/>
      <c r="F10" s="12"/>
    </row>
    <row r="11" spans="1:6" s="2" customFormat="1" ht="15.75" thickBot="1" x14ac:dyDescent="0.3">
      <c r="A11" s="12" t="s">
        <v>6</v>
      </c>
      <c r="B11" s="12"/>
      <c r="C11" s="3" t="s">
        <v>8</v>
      </c>
      <c r="D11" s="3">
        <v>1</v>
      </c>
      <c r="E11" s="3">
        <v>2</v>
      </c>
      <c r="F11" s="3">
        <v>6</v>
      </c>
    </row>
    <row r="12" spans="1:6" s="2" customFormat="1" ht="22.5" x14ac:dyDescent="0.25">
      <c r="A12" s="6" t="s">
        <v>20</v>
      </c>
      <c r="B12" s="6" t="s">
        <v>21</v>
      </c>
      <c r="C12" s="6" t="s">
        <v>22</v>
      </c>
      <c r="D12" s="7">
        <f>D14+D68+D72+D81</f>
        <v>56197919</v>
      </c>
      <c r="E12" s="7">
        <f>E14+E68+E72+E81</f>
        <v>42573186</v>
      </c>
      <c r="F12" s="7">
        <f>F14+F68+F72+F81</f>
        <v>23601293</v>
      </c>
    </row>
    <row r="13" spans="1:6" s="2" customFormat="1" ht="22.5" x14ac:dyDescent="0.25">
      <c r="A13" s="6" t="s">
        <v>23</v>
      </c>
      <c r="B13" s="6" t="s">
        <v>24</v>
      </c>
      <c r="C13" s="6" t="s">
        <v>25</v>
      </c>
      <c r="D13" s="7">
        <f>D14-D35+D68</f>
        <v>25930301</v>
      </c>
      <c r="E13" s="7">
        <f>E14-E35+E68</f>
        <v>19749265</v>
      </c>
      <c r="F13" s="7">
        <f>F14-F35+F68</f>
        <v>12206522</v>
      </c>
    </row>
    <row r="14" spans="1:6" s="2" customFormat="1" x14ac:dyDescent="0.25">
      <c r="A14" s="6" t="s">
        <v>26</v>
      </c>
      <c r="B14" s="6" t="s">
        <v>27</v>
      </c>
      <c r="C14" s="6" t="s">
        <v>28</v>
      </c>
      <c r="D14" s="7">
        <f>D15+D49</f>
        <v>36799301</v>
      </c>
      <c r="E14" s="7">
        <f>E15+E49</f>
        <v>25655265</v>
      </c>
      <c r="F14" s="7">
        <f>F15+F49</f>
        <v>17683501</v>
      </c>
    </row>
    <row r="15" spans="1:6" s="2" customFormat="1" ht="22.5" x14ac:dyDescent="0.25">
      <c r="A15" s="6" t="s">
        <v>29</v>
      </c>
      <c r="B15" s="6" t="s">
        <v>30</v>
      </c>
      <c r="C15" s="6" t="s">
        <v>31</v>
      </c>
      <c r="D15" s="7">
        <f>D16+D24+D34+D46</f>
        <v>29247000</v>
      </c>
      <c r="E15" s="7">
        <f>E16+E24+E34+E46</f>
        <v>19190964</v>
      </c>
      <c r="F15" s="7">
        <f>F16+F24+F34+F46</f>
        <v>15310723</v>
      </c>
    </row>
    <row r="16" spans="1:6" s="2" customFormat="1" ht="22.5" x14ac:dyDescent="0.25">
      <c r="A16" s="6" t="s">
        <v>32</v>
      </c>
      <c r="B16" s="6" t="s">
        <v>33</v>
      </c>
      <c r="C16" s="6" t="s">
        <v>34</v>
      </c>
      <c r="D16" s="7">
        <f>+D17</f>
        <v>12714000</v>
      </c>
      <c r="E16" s="7">
        <f>+E17</f>
        <v>9106964</v>
      </c>
      <c r="F16" s="7">
        <f>+F17</f>
        <v>6041601</v>
      </c>
    </row>
    <row r="17" spans="1:6" s="2" customFormat="1" ht="33" x14ac:dyDescent="0.25">
      <c r="A17" s="6" t="s">
        <v>35</v>
      </c>
      <c r="B17" s="6" t="s">
        <v>36</v>
      </c>
      <c r="C17" s="6" t="s">
        <v>37</v>
      </c>
      <c r="D17" s="7">
        <f>D18+D20</f>
        <v>12714000</v>
      </c>
      <c r="E17" s="7">
        <f>E18+E20</f>
        <v>9106964</v>
      </c>
      <c r="F17" s="7">
        <f>F18+F20</f>
        <v>6041601</v>
      </c>
    </row>
    <row r="18" spans="1:6" s="2" customFormat="1" x14ac:dyDescent="0.25">
      <c r="A18" s="6" t="s">
        <v>38</v>
      </c>
      <c r="B18" s="6" t="s">
        <v>39</v>
      </c>
      <c r="C18" s="6" t="s">
        <v>40</v>
      </c>
      <c r="D18" s="7">
        <f>+D19</f>
        <v>45000</v>
      </c>
      <c r="E18" s="7">
        <f>+E19</f>
        <v>24000</v>
      </c>
      <c r="F18" s="7">
        <f>+F19</f>
        <v>12124</v>
      </c>
    </row>
    <row r="19" spans="1:6" s="2" customFormat="1" ht="22.5" x14ac:dyDescent="0.25">
      <c r="A19" s="6" t="s">
        <v>41</v>
      </c>
      <c r="B19" s="6" t="s">
        <v>42</v>
      </c>
      <c r="C19" s="6" t="s">
        <v>43</v>
      </c>
      <c r="D19" s="7">
        <v>45000</v>
      </c>
      <c r="E19" s="7">
        <v>24000</v>
      </c>
      <c r="F19" s="7">
        <v>12124</v>
      </c>
    </row>
    <row r="20" spans="1:6" s="2" customFormat="1" ht="22.5" x14ac:dyDescent="0.25">
      <c r="A20" s="6" t="s">
        <v>44</v>
      </c>
      <c r="B20" s="6" t="s">
        <v>45</v>
      </c>
      <c r="C20" s="6" t="s">
        <v>46</v>
      </c>
      <c r="D20" s="7">
        <f>D21+D22+D23</f>
        <v>12669000</v>
      </c>
      <c r="E20" s="7">
        <f>E21+E22+E23</f>
        <v>9082964</v>
      </c>
      <c r="F20" s="7">
        <f>F21+F22+F23</f>
        <v>6029477</v>
      </c>
    </row>
    <row r="21" spans="1:6" s="2" customFormat="1" x14ac:dyDescent="0.25">
      <c r="A21" s="6" t="s">
        <v>47</v>
      </c>
      <c r="B21" s="6" t="s">
        <v>48</v>
      </c>
      <c r="C21" s="6" t="s">
        <v>49</v>
      </c>
      <c r="D21" s="7">
        <v>9770000</v>
      </c>
      <c r="E21" s="7">
        <v>6508964</v>
      </c>
      <c r="F21" s="7">
        <v>4719381</v>
      </c>
    </row>
    <row r="22" spans="1:6" s="2" customFormat="1" ht="22.5" x14ac:dyDescent="0.25">
      <c r="A22" s="6" t="s">
        <v>50</v>
      </c>
      <c r="B22" s="6" t="s">
        <v>51</v>
      </c>
      <c r="C22" s="6" t="s">
        <v>52</v>
      </c>
      <c r="D22" s="7">
        <v>899000</v>
      </c>
      <c r="E22" s="7">
        <v>574000</v>
      </c>
      <c r="F22" s="7">
        <v>422620</v>
      </c>
    </row>
    <row r="23" spans="1:6" s="2" customFormat="1" ht="22.5" x14ac:dyDescent="0.25">
      <c r="A23" s="6" t="s">
        <v>53</v>
      </c>
      <c r="B23" s="6" t="s">
        <v>54</v>
      </c>
      <c r="C23" s="6" t="s">
        <v>55</v>
      </c>
      <c r="D23" s="7">
        <v>2000000</v>
      </c>
      <c r="E23" s="7">
        <v>2000000</v>
      </c>
      <c r="F23" s="7">
        <v>887476</v>
      </c>
    </row>
    <row r="24" spans="1:6" s="2" customFormat="1" ht="22.5" x14ac:dyDescent="0.25">
      <c r="A24" s="6" t="s">
        <v>56</v>
      </c>
      <c r="B24" s="6" t="s">
        <v>57</v>
      </c>
      <c r="C24" s="6" t="s">
        <v>58</v>
      </c>
      <c r="D24" s="7">
        <f>D25</f>
        <v>4196000</v>
      </c>
      <c r="E24" s="7">
        <f>E25</f>
        <v>3274000</v>
      </c>
      <c r="F24" s="7">
        <f>F25</f>
        <v>2843220</v>
      </c>
    </row>
    <row r="25" spans="1:6" s="2" customFormat="1" ht="22.5" x14ac:dyDescent="0.25">
      <c r="A25" s="6" t="s">
        <v>59</v>
      </c>
      <c r="B25" s="6" t="s">
        <v>60</v>
      </c>
      <c r="C25" s="6" t="s">
        <v>61</v>
      </c>
      <c r="D25" s="7">
        <f>D26+D29+D32+D33</f>
        <v>4196000</v>
      </c>
      <c r="E25" s="7">
        <f>E26+E29+E32+E33</f>
        <v>3274000</v>
      </c>
      <c r="F25" s="7">
        <f>F26+F29+F32+F33</f>
        <v>2843220</v>
      </c>
    </row>
    <row r="26" spans="1:6" s="2" customFormat="1" ht="22.5" x14ac:dyDescent="0.25">
      <c r="A26" s="6" t="s">
        <v>62</v>
      </c>
      <c r="B26" s="6" t="s">
        <v>63</v>
      </c>
      <c r="C26" s="6" t="s">
        <v>64</v>
      </c>
      <c r="D26" s="7">
        <f>D27+D28</f>
        <v>2528000</v>
      </c>
      <c r="E26" s="7">
        <f>E27+E28</f>
        <v>2019000</v>
      </c>
      <c r="F26" s="7">
        <f>F27+F28</f>
        <v>1775176</v>
      </c>
    </row>
    <row r="27" spans="1:6" s="2" customFormat="1" x14ac:dyDescent="0.25">
      <c r="A27" s="6" t="s">
        <v>65</v>
      </c>
      <c r="B27" s="6" t="s">
        <v>66</v>
      </c>
      <c r="C27" s="6" t="s">
        <v>67</v>
      </c>
      <c r="D27" s="7">
        <v>1007000</v>
      </c>
      <c r="E27" s="7">
        <v>919000</v>
      </c>
      <c r="F27" s="7">
        <v>685688</v>
      </c>
    </row>
    <row r="28" spans="1:6" s="2" customFormat="1" x14ac:dyDescent="0.25">
      <c r="A28" s="6" t="s">
        <v>68</v>
      </c>
      <c r="B28" s="6" t="s">
        <v>69</v>
      </c>
      <c r="C28" s="6" t="s">
        <v>70</v>
      </c>
      <c r="D28" s="7">
        <v>1521000</v>
      </c>
      <c r="E28" s="7">
        <v>1100000</v>
      </c>
      <c r="F28" s="7">
        <v>1089488</v>
      </c>
    </row>
    <row r="29" spans="1:6" s="2" customFormat="1" ht="22.5" x14ac:dyDescent="0.25">
      <c r="A29" s="6" t="s">
        <v>71</v>
      </c>
      <c r="B29" s="6" t="s">
        <v>72</v>
      </c>
      <c r="C29" s="6" t="s">
        <v>73</v>
      </c>
      <c r="D29" s="7">
        <f>D30+D31</f>
        <v>1202000</v>
      </c>
      <c r="E29" s="7">
        <f>E30+E31</f>
        <v>980000</v>
      </c>
      <c r="F29" s="7">
        <f>F30+F31</f>
        <v>832759</v>
      </c>
    </row>
    <row r="30" spans="1:6" s="2" customFormat="1" ht="22.5" x14ac:dyDescent="0.25">
      <c r="A30" s="6" t="s">
        <v>74</v>
      </c>
      <c r="B30" s="6" t="s">
        <v>75</v>
      </c>
      <c r="C30" s="6" t="s">
        <v>76</v>
      </c>
      <c r="D30" s="7">
        <v>1035000</v>
      </c>
      <c r="E30" s="7">
        <v>860000</v>
      </c>
      <c r="F30" s="7">
        <v>701349</v>
      </c>
    </row>
    <row r="31" spans="1:6" s="2" customFormat="1" ht="22.5" x14ac:dyDescent="0.25">
      <c r="A31" s="6" t="s">
        <v>77</v>
      </c>
      <c r="B31" s="6" t="s">
        <v>78</v>
      </c>
      <c r="C31" s="6" t="s">
        <v>79</v>
      </c>
      <c r="D31" s="7">
        <v>167000</v>
      </c>
      <c r="E31" s="7">
        <v>120000</v>
      </c>
      <c r="F31" s="7">
        <v>131410</v>
      </c>
    </row>
    <row r="32" spans="1:6" s="2" customFormat="1" x14ac:dyDescent="0.25">
      <c r="A32" s="6" t="s">
        <v>80</v>
      </c>
      <c r="B32" s="6" t="s">
        <v>81</v>
      </c>
      <c r="C32" s="6" t="s">
        <v>82</v>
      </c>
      <c r="D32" s="7">
        <v>290000</v>
      </c>
      <c r="E32" s="7">
        <v>150000</v>
      </c>
      <c r="F32" s="7">
        <v>116767</v>
      </c>
    </row>
    <row r="33" spans="1:6" s="2" customFormat="1" x14ac:dyDescent="0.25">
      <c r="A33" s="6" t="s">
        <v>83</v>
      </c>
      <c r="B33" s="6" t="s">
        <v>84</v>
      </c>
      <c r="C33" s="6" t="s">
        <v>85</v>
      </c>
      <c r="D33" s="7">
        <v>176000</v>
      </c>
      <c r="E33" s="7">
        <v>125000</v>
      </c>
      <c r="F33" s="7">
        <v>118518</v>
      </c>
    </row>
    <row r="34" spans="1:6" s="2" customFormat="1" ht="22.5" x14ac:dyDescent="0.25">
      <c r="A34" s="6" t="s">
        <v>86</v>
      </c>
      <c r="B34" s="6" t="s">
        <v>87</v>
      </c>
      <c r="C34" s="6" t="s">
        <v>88</v>
      </c>
      <c r="D34" s="7">
        <f>D35+D38+D40</f>
        <v>12336000</v>
      </c>
      <c r="E34" s="7">
        <f>E35+E38+E40</f>
        <v>6809000</v>
      </c>
      <c r="F34" s="7">
        <f>F35+F38+F40</f>
        <v>6425897</v>
      </c>
    </row>
    <row r="35" spans="1:6" s="2" customFormat="1" ht="22.5" x14ac:dyDescent="0.25">
      <c r="A35" s="6" t="s">
        <v>89</v>
      </c>
      <c r="B35" s="6" t="s">
        <v>90</v>
      </c>
      <c r="C35" s="6" t="s">
        <v>91</v>
      </c>
      <c r="D35" s="7">
        <f>+D36+D37</f>
        <v>10874000</v>
      </c>
      <c r="E35" s="7">
        <f>+E36+E37</f>
        <v>5911000</v>
      </c>
      <c r="F35" s="7">
        <f>+F36+F37</f>
        <v>5486609</v>
      </c>
    </row>
    <row r="36" spans="1:6" s="2" customFormat="1" ht="43.5" x14ac:dyDescent="0.25">
      <c r="A36" s="6" t="s">
        <v>92</v>
      </c>
      <c r="B36" s="6" t="s">
        <v>93</v>
      </c>
      <c r="C36" s="6" t="s">
        <v>94</v>
      </c>
      <c r="D36" s="7">
        <v>4024000</v>
      </c>
      <c r="E36" s="7">
        <v>2157000</v>
      </c>
      <c r="F36" s="7">
        <v>2028609</v>
      </c>
    </row>
    <row r="37" spans="1:6" s="2" customFormat="1" ht="22.5" x14ac:dyDescent="0.25">
      <c r="A37" s="6" t="s">
        <v>95</v>
      </c>
      <c r="B37" s="6" t="s">
        <v>96</v>
      </c>
      <c r="C37" s="6" t="s">
        <v>97</v>
      </c>
      <c r="D37" s="7">
        <v>6850000</v>
      </c>
      <c r="E37" s="7">
        <v>3754000</v>
      </c>
      <c r="F37" s="7">
        <v>3458000</v>
      </c>
    </row>
    <row r="38" spans="1:6" s="2" customFormat="1" ht="22.5" x14ac:dyDescent="0.25">
      <c r="A38" s="6" t="s">
        <v>98</v>
      </c>
      <c r="B38" s="6" t="s">
        <v>99</v>
      </c>
      <c r="C38" s="6" t="s">
        <v>100</v>
      </c>
      <c r="D38" s="7">
        <f>D39</f>
        <v>2000</v>
      </c>
      <c r="E38" s="7">
        <f>E39</f>
        <v>2000</v>
      </c>
      <c r="F38" s="7">
        <f>F39</f>
        <v>7</v>
      </c>
    </row>
    <row r="39" spans="1:6" s="2" customFormat="1" x14ac:dyDescent="0.25">
      <c r="A39" s="6" t="s">
        <v>101</v>
      </c>
      <c r="B39" s="6" t="s">
        <v>102</v>
      </c>
      <c r="C39" s="6" t="s">
        <v>103</v>
      </c>
      <c r="D39" s="7">
        <v>2000</v>
      </c>
      <c r="E39" s="7">
        <v>2000</v>
      </c>
      <c r="F39" s="7">
        <v>7</v>
      </c>
    </row>
    <row r="40" spans="1:6" s="2" customFormat="1" ht="33" x14ac:dyDescent="0.25">
      <c r="A40" s="6" t="s">
        <v>104</v>
      </c>
      <c r="B40" s="6" t="s">
        <v>105</v>
      </c>
      <c r="C40" s="6" t="s">
        <v>106</v>
      </c>
      <c r="D40" s="7">
        <f>D41+D44+D45</f>
        <v>1460000</v>
      </c>
      <c r="E40" s="7">
        <f>E41+E44+E45</f>
        <v>896000</v>
      </c>
      <c r="F40" s="7">
        <f>F41+F44+F45</f>
        <v>939281</v>
      </c>
    </row>
    <row r="41" spans="1:6" s="2" customFormat="1" ht="22.5" x14ac:dyDescent="0.25">
      <c r="A41" s="6" t="s">
        <v>107</v>
      </c>
      <c r="B41" s="6" t="s">
        <v>108</v>
      </c>
      <c r="C41" s="6" t="s">
        <v>109</v>
      </c>
      <c r="D41" s="7">
        <f>D42+D43</f>
        <v>1076000</v>
      </c>
      <c r="E41" s="7">
        <f>E42+E43</f>
        <v>696000</v>
      </c>
      <c r="F41" s="7">
        <f>F42+F43</f>
        <v>747747</v>
      </c>
    </row>
    <row r="42" spans="1:6" s="2" customFormat="1" ht="22.5" x14ac:dyDescent="0.25">
      <c r="A42" s="6" t="s">
        <v>110</v>
      </c>
      <c r="B42" s="6" t="s">
        <v>111</v>
      </c>
      <c r="C42" s="6" t="s">
        <v>112</v>
      </c>
      <c r="D42" s="7">
        <v>805000</v>
      </c>
      <c r="E42" s="7">
        <v>525000</v>
      </c>
      <c r="F42" s="7">
        <v>566499</v>
      </c>
    </row>
    <row r="43" spans="1:6" s="2" customFormat="1" ht="22.5" x14ac:dyDescent="0.25">
      <c r="A43" s="6" t="s">
        <v>113</v>
      </c>
      <c r="B43" s="6" t="s">
        <v>114</v>
      </c>
      <c r="C43" s="6" t="s">
        <v>115</v>
      </c>
      <c r="D43" s="7">
        <v>271000</v>
      </c>
      <c r="E43" s="7">
        <v>171000</v>
      </c>
      <c r="F43" s="7">
        <v>181248</v>
      </c>
    </row>
    <row r="44" spans="1:6" s="2" customFormat="1" ht="22.5" x14ac:dyDescent="0.25">
      <c r="A44" s="6" t="s">
        <v>116</v>
      </c>
      <c r="B44" s="6" t="s">
        <v>117</v>
      </c>
      <c r="C44" s="6" t="s">
        <v>118</v>
      </c>
      <c r="D44" s="7">
        <v>335000</v>
      </c>
      <c r="E44" s="7">
        <v>175000</v>
      </c>
      <c r="F44" s="7">
        <v>156748</v>
      </c>
    </row>
    <row r="45" spans="1:6" s="2" customFormat="1" ht="33" x14ac:dyDescent="0.25">
      <c r="A45" s="6" t="s">
        <v>119</v>
      </c>
      <c r="B45" s="6" t="s">
        <v>120</v>
      </c>
      <c r="C45" s="6" t="s">
        <v>121</v>
      </c>
      <c r="D45" s="7">
        <v>49000</v>
      </c>
      <c r="E45" s="7">
        <v>25000</v>
      </c>
      <c r="F45" s="7">
        <v>34786</v>
      </c>
    </row>
    <row r="46" spans="1:6" s="2" customFormat="1" ht="22.5" x14ac:dyDescent="0.25">
      <c r="A46" s="6" t="s">
        <v>122</v>
      </c>
      <c r="B46" s="6" t="s">
        <v>123</v>
      </c>
      <c r="C46" s="6" t="s">
        <v>124</v>
      </c>
      <c r="D46" s="7">
        <f>D47</f>
        <v>1000</v>
      </c>
      <c r="E46" s="7">
        <f>E47</f>
        <v>1000</v>
      </c>
      <c r="F46" s="7">
        <f t="shared" ref="F46:F47" si="0">F47</f>
        <v>5</v>
      </c>
    </row>
    <row r="47" spans="1:6" s="2" customFormat="1" x14ac:dyDescent="0.25">
      <c r="A47" s="6" t="s">
        <v>125</v>
      </c>
      <c r="B47" s="6" t="s">
        <v>126</v>
      </c>
      <c r="C47" s="6" t="s">
        <v>127</v>
      </c>
      <c r="D47" s="7">
        <f>D48</f>
        <v>1000</v>
      </c>
      <c r="E47" s="7">
        <f>E48</f>
        <v>1000</v>
      </c>
      <c r="F47" s="7">
        <f t="shared" si="0"/>
        <v>5</v>
      </c>
    </row>
    <row r="48" spans="1:6" s="2" customFormat="1" x14ac:dyDescent="0.25">
      <c r="A48" s="6" t="s">
        <v>128</v>
      </c>
      <c r="B48" s="6" t="s">
        <v>129</v>
      </c>
      <c r="C48" s="6" t="s">
        <v>130</v>
      </c>
      <c r="D48" s="7">
        <v>1000</v>
      </c>
      <c r="E48" s="7">
        <v>1000</v>
      </c>
      <c r="F48" s="7">
        <v>5</v>
      </c>
    </row>
    <row r="49" spans="1:6" s="2" customFormat="1" x14ac:dyDescent="0.25">
      <c r="A49" s="6" t="s">
        <v>131</v>
      </c>
      <c r="B49" s="6" t="s">
        <v>132</v>
      </c>
      <c r="C49" s="6" t="s">
        <v>133</v>
      </c>
      <c r="D49" s="7">
        <f>D50+D54</f>
        <v>7552301</v>
      </c>
      <c r="E49" s="7">
        <f>E50+E54</f>
        <v>6464301</v>
      </c>
      <c r="F49" s="7">
        <f>F50+F54</f>
        <v>2372778</v>
      </c>
    </row>
    <row r="50" spans="1:6" s="2" customFormat="1" ht="22.5" x14ac:dyDescent="0.25">
      <c r="A50" s="6" t="s">
        <v>134</v>
      </c>
      <c r="B50" s="6" t="s">
        <v>135</v>
      </c>
      <c r="C50" s="6" t="s">
        <v>136</v>
      </c>
      <c r="D50" s="7">
        <f>D51</f>
        <v>2800000</v>
      </c>
      <c r="E50" s="7">
        <f>E51</f>
        <v>2500000</v>
      </c>
      <c r="F50" s="7">
        <f>F51</f>
        <v>923851</v>
      </c>
    </row>
    <row r="51" spans="1:6" s="2" customFormat="1" ht="22.5" x14ac:dyDescent="0.25">
      <c r="A51" s="6" t="s">
        <v>137</v>
      </c>
      <c r="B51" s="6" t="s">
        <v>138</v>
      </c>
      <c r="C51" s="6" t="s">
        <v>139</v>
      </c>
      <c r="D51" s="7">
        <f>+D52</f>
        <v>2800000</v>
      </c>
      <c r="E51" s="7">
        <f>+E52</f>
        <v>2500000</v>
      </c>
      <c r="F51" s="7">
        <f>+F52</f>
        <v>923851</v>
      </c>
    </row>
    <row r="52" spans="1:6" s="2" customFormat="1" x14ac:dyDescent="0.25">
      <c r="A52" s="6" t="s">
        <v>140</v>
      </c>
      <c r="B52" s="6" t="s">
        <v>141</v>
      </c>
      <c r="C52" s="6" t="s">
        <v>142</v>
      </c>
      <c r="D52" s="7">
        <f>D53</f>
        <v>2800000</v>
      </c>
      <c r="E52" s="7">
        <f>E53</f>
        <v>2500000</v>
      </c>
      <c r="F52" s="7">
        <f>F53</f>
        <v>923851</v>
      </c>
    </row>
    <row r="53" spans="1:6" s="2" customFormat="1" ht="22.5" x14ac:dyDescent="0.25">
      <c r="A53" s="6" t="s">
        <v>143</v>
      </c>
      <c r="B53" s="6" t="s">
        <v>144</v>
      </c>
      <c r="C53" s="6" t="s">
        <v>145</v>
      </c>
      <c r="D53" s="7">
        <v>2800000</v>
      </c>
      <c r="E53" s="7">
        <v>2500000</v>
      </c>
      <c r="F53" s="7">
        <v>923851</v>
      </c>
    </row>
    <row r="54" spans="1:6" s="2" customFormat="1" ht="22.5" x14ac:dyDescent="0.25">
      <c r="A54" s="6" t="s">
        <v>146</v>
      </c>
      <c r="B54" s="6" t="s">
        <v>147</v>
      </c>
      <c r="C54" s="6" t="s">
        <v>148</v>
      </c>
      <c r="D54" s="7">
        <f>D55+D58+D60+D63</f>
        <v>4752301</v>
      </c>
      <c r="E54" s="7">
        <f>E55+E58+E60+E63</f>
        <v>3964301</v>
      </c>
      <c r="F54" s="7">
        <f>F55+F58+F60+F63</f>
        <v>1448927</v>
      </c>
    </row>
    <row r="55" spans="1:6" s="2" customFormat="1" ht="43.5" x14ac:dyDescent="0.25">
      <c r="A55" s="6" t="s">
        <v>149</v>
      </c>
      <c r="B55" s="6" t="s">
        <v>150</v>
      </c>
      <c r="C55" s="6" t="s">
        <v>151</v>
      </c>
      <c r="D55" s="7">
        <f>D56+D57</f>
        <v>4011301</v>
      </c>
      <c r="E55" s="7">
        <f>E56+E57</f>
        <v>3561301</v>
      </c>
      <c r="F55" s="7">
        <f>F56+F57</f>
        <v>1164165</v>
      </c>
    </row>
    <row r="56" spans="1:6" s="2" customFormat="1" x14ac:dyDescent="0.25">
      <c r="A56" s="6" t="s">
        <v>152</v>
      </c>
      <c r="B56" s="6" t="s">
        <v>153</v>
      </c>
      <c r="C56" s="6" t="s">
        <v>154</v>
      </c>
      <c r="D56" s="7">
        <v>1300000</v>
      </c>
      <c r="E56" s="7">
        <v>1100000</v>
      </c>
      <c r="F56" s="7">
        <v>527555</v>
      </c>
    </row>
    <row r="57" spans="1:6" s="2" customFormat="1" ht="22.5" x14ac:dyDescent="0.25">
      <c r="A57" s="6" t="s">
        <v>155</v>
      </c>
      <c r="B57" s="6" t="s">
        <v>156</v>
      </c>
      <c r="C57" s="6" t="s">
        <v>157</v>
      </c>
      <c r="D57" s="7">
        <v>2711301</v>
      </c>
      <c r="E57" s="7">
        <v>2461301</v>
      </c>
      <c r="F57" s="7">
        <v>636610</v>
      </c>
    </row>
    <row r="58" spans="1:6" s="2" customFormat="1" ht="22.5" x14ac:dyDescent="0.25">
      <c r="A58" s="6" t="s">
        <v>158</v>
      </c>
      <c r="B58" s="6" t="s">
        <v>159</v>
      </c>
      <c r="C58" s="6" t="s">
        <v>160</v>
      </c>
      <c r="D58" s="7">
        <f>D59</f>
        <v>3000</v>
      </c>
      <c r="E58" s="7">
        <f>E59</f>
        <v>2000</v>
      </c>
      <c r="F58" s="7">
        <f>F59</f>
        <v>415</v>
      </c>
    </row>
    <row r="59" spans="1:6" s="2" customFormat="1" x14ac:dyDescent="0.25">
      <c r="A59" s="6" t="s">
        <v>161</v>
      </c>
      <c r="B59" s="6" t="s">
        <v>162</v>
      </c>
      <c r="C59" s="6" t="s">
        <v>163</v>
      </c>
      <c r="D59" s="7">
        <v>3000</v>
      </c>
      <c r="E59" s="7">
        <v>2000</v>
      </c>
      <c r="F59" s="7">
        <v>415</v>
      </c>
    </row>
    <row r="60" spans="1:6" s="2" customFormat="1" ht="22.5" x14ac:dyDescent="0.25">
      <c r="A60" s="6" t="s">
        <v>164</v>
      </c>
      <c r="B60" s="6" t="s">
        <v>165</v>
      </c>
      <c r="C60" s="6" t="s">
        <v>166</v>
      </c>
      <c r="D60" s="7">
        <f>D61</f>
        <v>656000</v>
      </c>
      <c r="E60" s="7">
        <f>E61</f>
        <v>356000</v>
      </c>
      <c r="F60" s="7">
        <f t="shared" ref="F60:F61" si="1">F61</f>
        <v>266438</v>
      </c>
    </row>
    <row r="61" spans="1:6" s="2" customFormat="1" ht="22.5" x14ac:dyDescent="0.25">
      <c r="A61" s="6" t="s">
        <v>167</v>
      </c>
      <c r="B61" s="6" t="s">
        <v>168</v>
      </c>
      <c r="C61" s="6" t="s">
        <v>169</v>
      </c>
      <c r="D61" s="7">
        <f>D62</f>
        <v>656000</v>
      </c>
      <c r="E61" s="7">
        <f>E62</f>
        <v>356000</v>
      </c>
      <c r="F61" s="7">
        <f t="shared" si="1"/>
        <v>266438</v>
      </c>
    </row>
    <row r="62" spans="1:6" s="2" customFormat="1" ht="22.5" x14ac:dyDescent="0.25">
      <c r="A62" s="6" t="s">
        <v>170</v>
      </c>
      <c r="B62" s="6" t="s">
        <v>171</v>
      </c>
      <c r="C62" s="6" t="s">
        <v>172</v>
      </c>
      <c r="D62" s="7">
        <v>656000</v>
      </c>
      <c r="E62" s="7">
        <v>356000</v>
      </c>
      <c r="F62" s="7">
        <v>266438</v>
      </c>
    </row>
    <row r="63" spans="1:6" s="2" customFormat="1" ht="33" x14ac:dyDescent="0.25">
      <c r="A63" s="6" t="s">
        <v>173</v>
      </c>
      <c r="B63" s="6" t="s">
        <v>174</v>
      </c>
      <c r="C63" s="6" t="s">
        <v>175</v>
      </c>
      <c r="D63" s="7">
        <f>+D64+D65</f>
        <v>82000</v>
      </c>
      <c r="E63" s="7">
        <f>+E64+E65</f>
        <v>45000</v>
      </c>
      <c r="F63" s="7">
        <f>+F64+F65</f>
        <v>17909</v>
      </c>
    </row>
    <row r="64" spans="1:6" s="2" customFormat="1" x14ac:dyDescent="0.25">
      <c r="A64" s="6" t="s">
        <v>176</v>
      </c>
      <c r="B64" s="6" t="s">
        <v>177</v>
      </c>
      <c r="C64" s="6" t="s">
        <v>178</v>
      </c>
      <c r="D64" s="7">
        <v>10000</v>
      </c>
      <c r="E64" s="7">
        <v>5000</v>
      </c>
      <c r="F64" s="7">
        <v>2601</v>
      </c>
    </row>
    <row r="65" spans="1:6" s="2" customFormat="1" x14ac:dyDescent="0.25">
      <c r="A65" s="6" t="s">
        <v>179</v>
      </c>
      <c r="B65" s="6" t="s">
        <v>180</v>
      </c>
      <c r="C65" s="6" t="s">
        <v>181</v>
      </c>
      <c r="D65" s="7">
        <v>72000</v>
      </c>
      <c r="E65" s="7">
        <v>40000</v>
      </c>
      <c r="F65" s="7">
        <v>15308</v>
      </c>
    </row>
    <row r="66" spans="1:6" s="2" customFormat="1" ht="33" x14ac:dyDescent="0.25">
      <c r="A66" s="6" t="s">
        <v>182</v>
      </c>
      <c r="B66" s="6" t="s">
        <v>183</v>
      </c>
      <c r="C66" s="6" t="s">
        <v>184</v>
      </c>
      <c r="D66" s="7">
        <v>-10262434</v>
      </c>
      <c r="E66" s="7">
        <v>-7080923</v>
      </c>
      <c r="F66" s="7">
        <v>-3414274</v>
      </c>
    </row>
    <row r="67" spans="1:6" s="2" customFormat="1" x14ac:dyDescent="0.25">
      <c r="A67" s="6" t="s">
        <v>185</v>
      </c>
      <c r="B67" s="6" t="s">
        <v>186</v>
      </c>
      <c r="C67" s="6" t="s">
        <v>187</v>
      </c>
      <c r="D67" s="7">
        <v>10262434</v>
      </c>
      <c r="E67" s="7">
        <v>7080923</v>
      </c>
      <c r="F67" s="7">
        <v>3414274</v>
      </c>
    </row>
    <row r="68" spans="1:6" s="2" customFormat="1" x14ac:dyDescent="0.25">
      <c r="A68" s="6" t="s">
        <v>188</v>
      </c>
      <c r="B68" s="6" t="s">
        <v>189</v>
      </c>
      <c r="C68" s="6" t="s">
        <v>190</v>
      </c>
      <c r="D68" s="7">
        <f>D69</f>
        <v>5000</v>
      </c>
      <c r="E68" s="7">
        <f>E69</f>
        <v>5000</v>
      </c>
      <c r="F68" s="7">
        <f>F69</f>
        <v>9630</v>
      </c>
    </row>
    <row r="69" spans="1:6" s="2" customFormat="1" ht="33" x14ac:dyDescent="0.25">
      <c r="A69" s="6" t="s">
        <v>191</v>
      </c>
      <c r="B69" s="6" t="s">
        <v>192</v>
      </c>
      <c r="C69" s="6" t="s">
        <v>193</v>
      </c>
      <c r="D69" s="7">
        <f>D70+D71</f>
        <v>5000</v>
      </c>
      <c r="E69" s="7">
        <f>E70+E71</f>
        <v>5000</v>
      </c>
      <c r="F69" s="7">
        <f>F70+F71</f>
        <v>9630</v>
      </c>
    </row>
    <row r="70" spans="1:6" s="2" customFormat="1" ht="22.5" x14ac:dyDescent="0.25">
      <c r="A70" s="6" t="s">
        <v>194</v>
      </c>
      <c r="B70" s="6" t="s">
        <v>195</v>
      </c>
      <c r="C70" s="6" t="s">
        <v>196</v>
      </c>
      <c r="D70" s="7">
        <v>0</v>
      </c>
      <c r="E70" s="7">
        <v>0</v>
      </c>
      <c r="F70" s="7">
        <v>4630</v>
      </c>
    </row>
    <row r="71" spans="1:6" s="2" customFormat="1" ht="22.5" x14ac:dyDescent="0.25">
      <c r="A71" s="6" t="s">
        <v>197</v>
      </c>
      <c r="B71" s="6" t="s">
        <v>198</v>
      </c>
      <c r="C71" s="6" t="s">
        <v>199</v>
      </c>
      <c r="D71" s="7">
        <v>5000</v>
      </c>
      <c r="E71" s="7">
        <v>5000</v>
      </c>
      <c r="F71" s="7">
        <v>5000</v>
      </c>
    </row>
    <row r="72" spans="1:6" s="2" customFormat="1" x14ac:dyDescent="0.25">
      <c r="A72" s="6" t="s">
        <v>200</v>
      </c>
      <c r="B72" s="6" t="s">
        <v>201</v>
      </c>
      <c r="C72" s="6" t="s">
        <v>202</v>
      </c>
      <c r="D72" s="7">
        <f>D73</f>
        <v>10294734</v>
      </c>
      <c r="E72" s="7">
        <f>E73</f>
        <v>7814037</v>
      </c>
      <c r="F72" s="7">
        <f>F73</f>
        <v>2930190</v>
      </c>
    </row>
    <row r="73" spans="1:6" s="2" customFormat="1" ht="22.5" x14ac:dyDescent="0.25">
      <c r="A73" s="6" t="s">
        <v>203</v>
      </c>
      <c r="B73" s="6" t="s">
        <v>204</v>
      </c>
      <c r="C73" s="6" t="s">
        <v>205</v>
      </c>
      <c r="D73" s="7">
        <f>D74+D79</f>
        <v>10294734</v>
      </c>
      <c r="E73" s="7">
        <f>E74+E79</f>
        <v>7814037</v>
      </c>
      <c r="F73" s="7">
        <f>F74+F79</f>
        <v>2930190</v>
      </c>
    </row>
    <row r="74" spans="1:6" s="2" customFormat="1" ht="96" x14ac:dyDescent="0.25">
      <c r="A74" s="6" t="s">
        <v>206</v>
      </c>
      <c r="B74" s="6" t="s">
        <v>207</v>
      </c>
      <c r="C74" s="6" t="s">
        <v>208</v>
      </c>
      <c r="D74" s="7">
        <f>+D75+D76+D77+D78</f>
        <v>10029734</v>
      </c>
      <c r="E74" s="7">
        <f>+E75+E76+E77+E78</f>
        <v>7549037</v>
      </c>
      <c r="F74" s="7">
        <f>+F75+F76+F77+F78</f>
        <v>2680190</v>
      </c>
    </row>
    <row r="75" spans="1:6" s="2" customFormat="1" ht="33" x14ac:dyDescent="0.25">
      <c r="A75" s="6" t="s">
        <v>209</v>
      </c>
      <c r="B75" s="6" t="s">
        <v>210</v>
      </c>
      <c r="C75" s="6" t="s">
        <v>211</v>
      </c>
      <c r="D75" s="7">
        <v>3000</v>
      </c>
      <c r="E75" s="7">
        <v>3000</v>
      </c>
      <c r="F75" s="7">
        <v>2045</v>
      </c>
    </row>
    <row r="76" spans="1:6" s="2" customFormat="1" ht="22.5" x14ac:dyDescent="0.25">
      <c r="A76" s="6" t="s">
        <v>212</v>
      </c>
      <c r="B76" s="6" t="s">
        <v>213</v>
      </c>
      <c r="C76" s="6" t="s">
        <v>214</v>
      </c>
      <c r="D76" s="7">
        <v>7480697</v>
      </c>
      <c r="E76" s="7">
        <v>5000000</v>
      </c>
      <c r="F76" s="7">
        <v>1419902</v>
      </c>
    </row>
    <row r="77" spans="1:6" s="2" customFormat="1" ht="54" x14ac:dyDescent="0.25">
      <c r="A77" s="6" t="s">
        <v>215</v>
      </c>
      <c r="B77" s="6" t="s">
        <v>216</v>
      </c>
      <c r="C77" s="6" t="s">
        <v>217</v>
      </c>
      <c r="D77" s="7">
        <v>1411037</v>
      </c>
      <c r="E77" s="7">
        <v>1411037</v>
      </c>
      <c r="F77" s="7">
        <v>455454</v>
      </c>
    </row>
    <row r="78" spans="1:6" s="2" customFormat="1" ht="22.5" x14ac:dyDescent="0.25">
      <c r="A78" s="6" t="s">
        <v>218</v>
      </c>
      <c r="B78" s="6" t="s">
        <v>219</v>
      </c>
      <c r="C78" s="6" t="s">
        <v>220</v>
      </c>
      <c r="D78" s="7">
        <v>1135000</v>
      </c>
      <c r="E78" s="7">
        <v>1135000</v>
      </c>
      <c r="F78" s="7">
        <v>802789</v>
      </c>
    </row>
    <row r="79" spans="1:6" s="2" customFormat="1" ht="33" x14ac:dyDescent="0.25">
      <c r="A79" s="6" t="s">
        <v>221</v>
      </c>
      <c r="B79" s="6" t="s">
        <v>222</v>
      </c>
      <c r="C79" s="6" t="s">
        <v>223</v>
      </c>
      <c r="D79" s="7">
        <f>+D80</f>
        <v>265000</v>
      </c>
      <c r="E79" s="7">
        <f>+E80</f>
        <v>265000</v>
      </c>
      <c r="F79" s="7">
        <f>+F80</f>
        <v>250000</v>
      </c>
    </row>
    <row r="80" spans="1:6" s="2" customFormat="1" ht="33" x14ac:dyDescent="0.25">
      <c r="A80" s="6" t="s">
        <v>224</v>
      </c>
      <c r="B80" s="6" t="s">
        <v>225</v>
      </c>
      <c r="C80" s="6" t="s">
        <v>226</v>
      </c>
      <c r="D80" s="7">
        <v>265000</v>
      </c>
      <c r="E80" s="7">
        <v>265000</v>
      </c>
      <c r="F80" s="7">
        <v>250000</v>
      </c>
    </row>
    <row r="81" spans="1:6" s="2" customFormat="1" ht="33" x14ac:dyDescent="0.25">
      <c r="A81" s="6" t="s">
        <v>227</v>
      </c>
      <c r="B81" s="6" t="s">
        <v>228</v>
      </c>
      <c r="C81" s="6" t="s">
        <v>229</v>
      </c>
      <c r="D81" s="7">
        <f>D82+D85</f>
        <v>9098884</v>
      </c>
      <c r="E81" s="7">
        <f>E82+E85</f>
        <v>9098884</v>
      </c>
      <c r="F81" s="7">
        <f>F82+F85</f>
        <v>2977972</v>
      </c>
    </row>
    <row r="82" spans="1:6" s="2" customFormat="1" ht="22.5" x14ac:dyDescent="0.25">
      <c r="A82" s="6" t="s">
        <v>230</v>
      </c>
      <c r="B82" s="6" t="s">
        <v>231</v>
      </c>
      <c r="C82" s="6" t="s">
        <v>232</v>
      </c>
      <c r="D82" s="7">
        <f>D83+D84</f>
        <v>8668884</v>
      </c>
      <c r="E82" s="7">
        <f>E83+E84</f>
        <v>8668884</v>
      </c>
      <c r="F82" s="7">
        <f>F83+F84</f>
        <v>2977972</v>
      </c>
    </row>
    <row r="83" spans="1:6" s="2" customFormat="1" ht="22.5" x14ac:dyDescent="0.25">
      <c r="A83" s="6" t="s">
        <v>233</v>
      </c>
      <c r="B83" s="6" t="s">
        <v>234</v>
      </c>
      <c r="C83" s="6" t="s">
        <v>235</v>
      </c>
      <c r="D83" s="7">
        <v>8022571</v>
      </c>
      <c r="E83" s="7">
        <v>8022571</v>
      </c>
      <c r="F83" s="7">
        <v>2331660</v>
      </c>
    </row>
    <row r="84" spans="1:6" s="2" customFormat="1" ht="22.5" x14ac:dyDescent="0.25">
      <c r="A84" s="6" t="s">
        <v>236</v>
      </c>
      <c r="B84" s="6" t="s">
        <v>237</v>
      </c>
      <c r="C84" s="6" t="s">
        <v>238</v>
      </c>
      <c r="D84" s="7">
        <v>646313</v>
      </c>
      <c r="E84" s="7">
        <v>646313</v>
      </c>
      <c r="F84" s="7">
        <v>646312</v>
      </c>
    </row>
    <row r="85" spans="1:6" s="2" customFormat="1" x14ac:dyDescent="0.25">
      <c r="A85" s="6" t="s">
        <v>239</v>
      </c>
      <c r="B85" s="6" t="s">
        <v>240</v>
      </c>
      <c r="C85" s="6" t="s">
        <v>241</v>
      </c>
      <c r="D85" s="7">
        <f>D86</f>
        <v>430000</v>
      </c>
      <c r="E85" s="7">
        <f>E86</f>
        <v>430000</v>
      </c>
      <c r="F85" s="7">
        <f>F86</f>
        <v>0</v>
      </c>
    </row>
    <row r="86" spans="1:6" s="2" customFormat="1" ht="22.5" x14ac:dyDescent="0.25">
      <c r="A86" s="6" t="s">
        <v>242</v>
      </c>
      <c r="B86" s="6" t="s">
        <v>234</v>
      </c>
      <c r="C86" s="6" t="s">
        <v>243</v>
      </c>
      <c r="D86" s="7">
        <v>430000</v>
      </c>
      <c r="E86" s="7">
        <v>430000</v>
      </c>
      <c r="F86" s="7">
        <v>0</v>
      </c>
    </row>
    <row r="87" spans="1:6" s="2" customFormat="1" x14ac:dyDescent="0.25">
      <c r="A87" s="4"/>
      <c r="B87" s="4"/>
      <c r="C87" s="4"/>
      <c r="D87" s="5"/>
      <c r="E87" s="5"/>
      <c r="F87" s="5"/>
    </row>
    <row r="88" spans="1:6" x14ac:dyDescent="0.25">
      <c r="A88" s="10"/>
      <c r="B88" s="10"/>
      <c r="C88" s="10"/>
      <c r="D88" s="10"/>
      <c r="E88" s="9"/>
      <c r="F88" s="9"/>
    </row>
    <row r="89" spans="1:6" x14ac:dyDescent="0.25">
      <c r="A89" s="10" t="s">
        <v>294</v>
      </c>
      <c r="B89" s="10"/>
      <c r="C89" s="10"/>
      <c r="D89" s="10"/>
      <c r="E89" s="1"/>
      <c r="F89" s="1"/>
    </row>
    <row r="92" spans="1:6" ht="15.75" customHeight="1" x14ac:dyDescent="0.25">
      <c r="B92" s="6" t="s">
        <v>291</v>
      </c>
      <c r="C92" s="6" t="s">
        <v>22</v>
      </c>
      <c r="D92" s="7">
        <f>D93+D147</f>
        <v>27939867</v>
      </c>
      <c r="E92" s="7">
        <f>E93+E147</f>
        <v>19977342</v>
      </c>
      <c r="F92" s="7">
        <f>F93+F147</f>
        <v>15324061</v>
      </c>
    </row>
    <row r="93" spans="1:6" ht="15.75" customHeight="1" x14ac:dyDescent="0.25">
      <c r="B93" s="6" t="s">
        <v>27</v>
      </c>
      <c r="C93" s="6" t="s">
        <v>28</v>
      </c>
      <c r="D93" s="7">
        <f>D94+D128</f>
        <v>26536867</v>
      </c>
      <c r="E93" s="7">
        <f>E94+E128</f>
        <v>18574342</v>
      </c>
      <c r="F93" s="7">
        <f>F94+F128</f>
        <v>14269227</v>
      </c>
    </row>
    <row r="94" spans="1:6" ht="22.5" x14ac:dyDescent="0.25">
      <c r="B94" s="6" t="s">
        <v>30</v>
      </c>
      <c r="C94" s="6" t="s">
        <v>31</v>
      </c>
      <c r="D94" s="7">
        <f>D95+D103+D113+D125</f>
        <v>29247000</v>
      </c>
      <c r="E94" s="7">
        <f>E95+E103+E113+E125</f>
        <v>19190964</v>
      </c>
      <c r="F94" s="7">
        <f>F95+F103+F113+F125</f>
        <v>15310723</v>
      </c>
    </row>
    <row r="95" spans="1:6" ht="22.5" x14ac:dyDescent="0.25">
      <c r="B95" s="6" t="s">
        <v>33</v>
      </c>
      <c r="C95" s="6" t="s">
        <v>34</v>
      </c>
      <c r="D95" s="7">
        <f>+D96</f>
        <v>12714000</v>
      </c>
      <c r="E95" s="7">
        <f>+E96</f>
        <v>9106964</v>
      </c>
      <c r="F95" s="7">
        <f>+F96</f>
        <v>6041601</v>
      </c>
    </row>
    <row r="96" spans="1:6" ht="33" x14ac:dyDescent="0.25">
      <c r="B96" s="6" t="s">
        <v>36</v>
      </c>
      <c r="C96" s="6" t="s">
        <v>37</v>
      </c>
      <c r="D96" s="7">
        <f>D97+D99</f>
        <v>12714000</v>
      </c>
      <c r="E96" s="7">
        <f>E97+E99</f>
        <v>9106964</v>
      </c>
      <c r="F96" s="7">
        <f>F97+F99</f>
        <v>6041601</v>
      </c>
    </row>
    <row r="97" spans="2:6" x14ac:dyDescent="0.25">
      <c r="B97" s="6" t="s">
        <v>39</v>
      </c>
      <c r="C97" s="6" t="s">
        <v>40</v>
      </c>
      <c r="D97" s="7">
        <f>+D98</f>
        <v>45000</v>
      </c>
      <c r="E97" s="7">
        <f>+E98</f>
        <v>24000</v>
      </c>
      <c r="F97" s="7">
        <f>+F98</f>
        <v>12124</v>
      </c>
    </row>
    <row r="98" spans="2:6" ht="22.5" x14ac:dyDescent="0.25">
      <c r="B98" s="6" t="s">
        <v>42</v>
      </c>
      <c r="C98" s="6" t="s">
        <v>43</v>
      </c>
      <c r="D98" s="7">
        <v>45000</v>
      </c>
      <c r="E98" s="7">
        <v>24000</v>
      </c>
      <c r="F98" s="7">
        <v>12124</v>
      </c>
    </row>
    <row r="99" spans="2:6" ht="22.5" x14ac:dyDescent="0.25">
      <c r="B99" s="6" t="s">
        <v>45</v>
      </c>
      <c r="C99" s="6" t="s">
        <v>46</v>
      </c>
      <c r="D99" s="7">
        <f>D100+D101+D102</f>
        <v>12669000</v>
      </c>
      <c r="E99" s="7">
        <f>E100+E101+E102</f>
        <v>9082964</v>
      </c>
      <c r="F99" s="7">
        <f>F100+F101+F102</f>
        <v>6029477</v>
      </c>
    </row>
    <row r="100" spans="2:6" x14ac:dyDescent="0.25">
      <c r="B100" s="6" t="s">
        <v>48</v>
      </c>
      <c r="C100" s="6" t="s">
        <v>49</v>
      </c>
      <c r="D100" s="7">
        <v>9770000</v>
      </c>
      <c r="E100" s="7">
        <v>6508964</v>
      </c>
      <c r="F100" s="7">
        <v>4719381</v>
      </c>
    </row>
    <row r="101" spans="2:6" ht="22.5" x14ac:dyDescent="0.25">
      <c r="B101" s="6" t="s">
        <v>51</v>
      </c>
      <c r="C101" s="6" t="s">
        <v>52</v>
      </c>
      <c r="D101" s="7">
        <v>899000</v>
      </c>
      <c r="E101" s="7">
        <v>574000</v>
      </c>
      <c r="F101" s="7">
        <v>422620</v>
      </c>
    </row>
    <row r="102" spans="2:6" ht="22.5" x14ac:dyDescent="0.25">
      <c r="B102" s="6" t="s">
        <v>54</v>
      </c>
      <c r="C102" s="6" t="s">
        <v>55</v>
      </c>
      <c r="D102" s="7">
        <v>2000000</v>
      </c>
      <c r="E102" s="7">
        <v>2000000</v>
      </c>
      <c r="F102" s="7">
        <v>887476</v>
      </c>
    </row>
    <row r="103" spans="2:6" ht="22.5" x14ac:dyDescent="0.25">
      <c r="B103" s="6" t="s">
        <v>57</v>
      </c>
      <c r="C103" s="6" t="s">
        <v>58</v>
      </c>
      <c r="D103" s="7">
        <f>D104</f>
        <v>4196000</v>
      </c>
      <c r="E103" s="7">
        <f>E104</f>
        <v>3274000</v>
      </c>
      <c r="F103" s="7">
        <f>F104</f>
        <v>2843220</v>
      </c>
    </row>
    <row r="104" spans="2:6" ht="22.5" x14ac:dyDescent="0.25">
      <c r="B104" s="6" t="s">
        <v>60</v>
      </c>
      <c r="C104" s="6" t="s">
        <v>61</v>
      </c>
      <c r="D104" s="7">
        <f>D105+D108+D111+D112</f>
        <v>4196000</v>
      </c>
      <c r="E104" s="7">
        <f>E105+E108+E111+E112</f>
        <v>3274000</v>
      </c>
      <c r="F104" s="7">
        <f>F105+F108+F111+F112</f>
        <v>2843220</v>
      </c>
    </row>
    <row r="105" spans="2:6" ht="22.5" x14ac:dyDescent="0.25">
      <c r="B105" s="6" t="s">
        <v>63</v>
      </c>
      <c r="C105" s="6" t="s">
        <v>64</v>
      </c>
      <c r="D105" s="7">
        <f>D106+D107</f>
        <v>2528000</v>
      </c>
      <c r="E105" s="7">
        <f>E106+E107</f>
        <v>2019000</v>
      </c>
      <c r="F105" s="7">
        <f>F106+F107</f>
        <v>1775176</v>
      </c>
    </row>
    <row r="106" spans="2:6" x14ac:dyDescent="0.25">
      <c r="B106" s="6" t="s">
        <v>66</v>
      </c>
      <c r="C106" s="6" t="s">
        <v>67</v>
      </c>
      <c r="D106" s="7">
        <v>1007000</v>
      </c>
      <c r="E106" s="7">
        <v>919000</v>
      </c>
      <c r="F106" s="7">
        <v>685688</v>
      </c>
    </row>
    <row r="107" spans="2:6" x14ac:dyDescent="0.25">
      <c r="B107" s="6" t="s">
        <v>69</v>
      </c>
      <c r="C107" s="6" t="s">
        <v>70</v>
      </c>
      <c r="D107" s="7">
        <v>1521000</v>
      </c>
      <c r="E107" s="7">
        <v>1100000</v>
      </c>
      <c r="F107" s="7">
        <v>1089488</v>
      </c>
    </row>
    <row r="108" spans="2:6" ht="22.5" x14ac:dyDescent="0.25">
      <c r="B108" s="6" t="s">
        <v>72</v>
      </c>
      <c r="C108" s="6" t="s">
        <v>73</v>
      </c>
      <c r="D108" s="7">
        <f>D109+D110</f>
        <v>1202000</v>
      </c>
      <c r="E108" s="7">
        <f>E109+E110</f>
        <v>980000</v>
      </c>
      <c r="F108" s="7">
        <f>F109+F110</f>
        <v>832759</v>
      </c>
    </row>
    <row r="109" spans="2:6" ht="22.5" x14ac:dyDescent="0.25">
      <c r="B109" s="6" t="s">
        <v>75</v>
      </c>
      <c r="C109" s="6" t="s">
        <v>76</v>
      </c>
      <c r="D109" s="7">
        <v>1035000</v>
      </c>
      <c r="E109" s="7">
        <v>860000</v>
      </c>
      <c r="F109" s="7">
        <v>701349</v>
      </c>
    </row>
    <row r="110" spans="2:6" ht="22.5" x14ac:dyDescent="0.25">
      <c r="B110" s="6" t="s">
        <v>78</v>
      </c>
      <c r="C110" s="6" t="s">
        <v>79</v>
      </c>
      <c r="D110" s="7">
        <v>167000</v>
      </c>
      <c r="E110" s="7">
        <v>120000</v>
      </c>
      <c r="F110" s="7">
        <v>131410</v>
      </c>
    </row>
    <row r="111" spans="2:6" x14ac:dyDescent="0.25">
      <c r="B111" s="6" t="s">
        <v>81</v>
      </c>
      <c r="C111" s="6" t="s">
        <v>82</v>
      </c>
      <c r="D111" s="7">
        <v>290000</v>
      </c>
      <c r="E111" s="7">
        <v>150000</v>
      </c>
      <c r="F111" s="7">
        <v>116767</v>
      </c>
    </row>
    <row r="112" spans="2:6" x14ac:dyDescent="0.25">
      <c r="B112" s="6" t="s">
        <v>84</v>
      </c>
      <c r="C112" s="6" t="s">
        <v>85</v>
      </c>
      <c r="D112" s="7">
        <v>176000</v>
      </c>
      <c r="E112" s="7">
        <v>125000</v>
      </c>
      <c r="F112" s="7">
        <v>118518</v>
      </c>
    </row>
    <row r="113" spans="2:6" ht="22.5" x14ac:dyDescent="0.25">
      <c r="B113" s="6" t="s">
        <v>87</v>
      </c>
      <c r="C113" s="6" t="s">
        <v>88</v>
      </c>
      <c r="D113" s="7">
        <f>D114+D117+D119</f>
        <v>12336000</v>
      </c>
      <c r="E113" s="7">
        <f>E114+E117+E119</f>
        <v>6809000</v>
      </c>
      <c r="F113" s="7">
        <f>F114+F117+F119</f>
        <v>6425897</v>
      </c>
    </row>
    <row r="114" spans="2:6" ht="22.5" x14ac:dyDescent="0.25">
      <c r="B114" s="6" t="s">
        <v>90</v>
      </c>
      <c r="C114" s="6" t="s">
        <v>91</v>
      </c>
      <c r="D114" s="7">
        <f>+D115+D116</f>
        <v>10874000</v>
      </c>
      <c r="E114" s="7">
        <f>+E115+E116</f>
        <v>5911000</v>
      </c>
      <c r="F114" s="7">
        <f>+F115+F116</f>
        <v>5486609</v>
      </c>
    </row>
    <row r="115" spans="2:6" ht="43.5" x14ac:dyDescent="0.25">
      <c r="B115" s="6" t="s">
        <v>93</v>
      </c>
      <c r="C115" s="6" t="s">
        <v>94</v>
      </c>
      <c r="D115" s="7">
        <v>4024000</v>
      </c>
      <c r="E115" s="7">
        <v>2157000</v>
      </c>
      <c r="F115" s="7">
        <v>2028609</v>
      </c>
    </row>
    <row r="116" spans="2:6" ht="22.5" x14ac:dyDescent="0.25">
      <c r="B116" s="6" t="s">
        <v>96</v>
      </c>
      <c r="C116" s="6" t="s">
        <v>97</v>
      </c>
      <c r="D116" s="7">
        <v>6850000</v>
      </c>
      <c r="E116" s="7">
        <v>3754000</v>
      </c>
      <c r="F116" s="7">
        <v>3458000</v>
      </c>
    </row>
    <row r="117" spans="2:6" ht="22.5" x14ac:dyDescent="0.25">
      <c r="B117" s="6" t="s">
        <v>99</v>
      </c>
      <c r="C117" s="6" t="s">
        <v>100</v>
      </c>
      <c r="D117" s="7">
        <f>D118</f>
        <v>2000</v>
      </c>
      <c r="E117" s="7">
        <f>E118</f>
        <v>2000</v>
      </c>
      <c r="F117" s="7">
        <f>F118</f>
        <v>7</v>
      </c>
    </row>
    <row r="118" spans="2:6" x14ac:dyDescent="0.25">
      <c r="B118" s="6" t="s">
        <v>102</v>
      </c>
      <c r="C118" s="6" t="s">
        <v>103</v>
      </c>
      <c r="D118" s="7">
        <v>2000</v>
      </c>
      <c r="E118" s="7">
        <v>2000</v>
      </c>
      <c r="F118" s="7">
        <v>7</v>
      </c>
    </row>
    <row r="119" spans="2:6" ht="33" x14ac:dyDescent="0.25">
      <c r="B119" s="6" t="s">
        <v>105</v>
      </c>
      <c r="C119" s="6" t="s">
        <v>106</v>
      </c>
      <c r="D119" s="7">
        <f>D120+D123+D124</f>
        <v>1460000</v>
      </c>
      <c r="E119" s="7">
        <f>E120+E123+E124</f>
        <v>896000</v>
      </c>
      <c r="F119" s="7">
        <f>F120+F123+F124</f>
        <v>939281</v>
      </c>
    </row>
    <row r="120" spans="2:6" ht="22.5" x14ac:dyDescent="0.25">
      <c r="B120" s="6" t="s">
        <v>108</v>
      </c>
      <c r="C120" s="6" t="s">
        <v>109</v>
      </c>
      <c r="D120" s="7">
        <f>D121+D122</f>
        <v>1076000</v>
      </c>
      <c r="E120" s="7">
        <f>E121+E122</f>
        <v>696000</v>
      </c>
      <c r="F120" s="7">
        <f>F121+F122</f>
        <v>747747</v>
      </c>
    </row>
    <row r="121" spans="2:6" ht="22.5" x14ac:dyDescent="0.25">
      <c r="B121" s="6" t="s">
        <v>111</v>
      </c>
      <c r="C121" s="6" t="s">
        <v>112</v>
      </c>
      <c r="D121" s="7">
        <v>805000</v>
      </c>
      <c r="E121" s="7">
        <v>525000</v>
      </c>
      <c r="F121" s="7">
        <v>566499</v>
      </c>
    </row>
    <row r="122" spans="2:6" ht="22.5" x14ac:dyDescent="0.25">
      <c r="B122" s="6" t="s">
        <v>114</v>
      </c>
      <c r="C122" s="6" t="s">
        <v>115</v>
      </c>
      <c r="D122" s="7">
        <v>271000</v>
      </c>
      <c r="E122" s="7">
        <v>171000</v>
      </c>
      <c r="F122" s="7">
        <v>181248</v>
      </c>
    </row>
    <row r="123" spans="2:6" ht="22.5" x14ac:dyDescent="0.25">
      <c r="B123" s="6" t="s">
        <v>117</v>
      </c>
      <c r="C123" s="6" t="s">
        <v>118</v>
      </c>
      <c r="D123" s="7">
        <v>335000</v>
      </c>
      <c r="E123" s="7">
        <v>175000</v>
      </c>
      <c r="F123" s="7">
        <v>156748</v>
      </c>
    </row>
    <row r="124" spans="2:6" ht="33" x14ac:dyDescent="0.25">
      <c r="B124" s="6" t="s">
        <v>120</v>
      </c>
      <c r="C124" s="6" t="s">
        <v>121</v>
      </c>
      <c r="D124" s="7">
        <v>49000</v>
      </c>
      <c r="E124" s="7">
        <v>25000</v>
      </c>
      <c r="F124" s="7">
        <v>34786</v>
      </c>
    </row>
    <row r="125" spans="2:6" ht="22.5" x14ac:dyDescent="0.25">
      <c r="B125" s="6" t="s">
        <v>123</v>
      </c>
      <c r="C125" s="6" t="s">
        <v>124</v>
      </c>
      <c r="D125" s="7">
        <f>D126</f>
        <v>1000</v>
      </c>
      <c r="E125" s="7">
        <f>E126</f>
        <v>1000</v>
      </c>
      <c r="F125" s="7">
        <f t="shared" ref="F125:F126" si="2">F126</f>
        <v>5</v>
      </c>
    </row>
    <row r="126" spans="2:6" x14ac:dyDescent="0.25">
      <c r="B126" s="6" t="s">
        <v>126</v>
      </c>
      <c r="C126" s="6" t="s">
        <v>127</v>
      </c>
      <c r="D126" s="7">
        <f>D127</f>
        <v>1000</v>
      </c>
      <c r="E126" s="7">
        <f>E127</f>
        <v>1000</v>
      </c>
      <c r="F126" s="7">
        <f t="shared" si="2"/>
        <v>5</v>
      </c>
    </row>
    <row r="127" spans="2:6" x14ac:dyDescent="0.25">
      <c r="B127" s="6" t="s">
        <v>129</v>
      </c>
      <c r="C127" s="6" t="s">
        <v>130</v>
      </c>
      <c r="D127" s="7">
        <v>1000</v>
      </c>
      <c r="E127" s="7">
        <v>1000</v>
      </c>
      <c r="F127" s="7">
        <v>5</v>
      </c>
    </row>
    <row r="128" spans="2:6" x14ac:dyDescent="0.25">
      <c r="B128" s="6" t="s">
        <v>132</v>
      </c>
      <c r="C128" s="6" t="s">
        <v>133</v>
      </c>
      <c r="D128" s="7">
        <f>D129+D133</f>
        <v>-2710133</v>
      </c>
      <c r="E128" s="7">
        <f>E129+E133</f>
        <v>-616622</v>
      </c>
      <c r="F128" s="7">
        <f>F129+F133</f>
        <v>-1041496</v>
      </c>
    </row>
    <row r="129" spans="2:6" ht="22.5" x14ac:dyDescent="0.25">
      <c r="B129" s="6" t="s">
        <v>135</v>
      </c>
      <c r="C129" s="6" t="s">
        <v>136</v>
      </c>
      <c r="D129" s="7">
        <f>D130</f>
        <v>2800000</v>
      </c>
      <c r="E129" s="7">
        <f>E130</f>
        <v>2500000</v>
      </c>
      <c r="F129" s="7">
        <f>F130</f>
        <v>923851</v>
      </c>
    </row>
    <row r="130" spans="2:6" ht="22.5" x14ac:dyDescent="0.25">
      <c r="B130" s="6" t="s">
        <v>138</v>
      </c>
      <c r="C130" s="6" t="s">
        <v>139</v>
      </c>
      <c r="D130" s="7">
        <f>+D131</f>
        <v>2800000</v>
      </c>
      <c r="E130" s="7">
        <f>+E131</f>
        <v>2500000</v>
      </c>
      <c r="F130" s="7">
        <f>+F131</f>
        <v>923851</v>
      </c>
    </row>
    <row r="131" spans="2:6" x14ac:dyDescent="0.25">
      <c r="B131" s="6" t="s">
        <v>141</v>
      </c>
      <c r="C131" s="6" t="s">
        <v>142</v>
      </c>
      <c r="D131" s="7">
        <f>D132</f>
        <v>2800000</v>
      </c>
      <c r="E131" s="7">
        <f>E132</f>
        <v>2500000</v>
      </c>
      <c r="F131" s="7">
        <f>F132</f>
        <v>923851</v>
      </c>
    </row>
    <row r="132" spans="2:6" ht="22.5" x14ac:dyDescent="0.25">
      <c r="B132" s="6" t="s">
        <v>144</v>
      </c>
      <c r="C132" s="6" t="s">
        <v>145</v>
      </c>
      <c r="D132" s="7">
        <v>2800000</v>
      </c>
      <c r="E132" s="7">
        <v>2500000</v>
      </c>
      <c r="F132" s="7">
        <v>923851</v>
      </c>
    </row>
    <row r="133" spans="2:6" ht="22.5" x14ac:dyDescent="0.25">
      <c r="B133" s="6" t="s">
        <v>147</v>
      </c>
      <c r="C133" s="6" t="s">
        <v>148</v>
      </c>
      <c r="D133" s="7">
        <f>D134+D137+D139+D142+D145</f>
        <v>-5510133</v>
      </c>
      <c r="E133" s="7">
        <f>E134+E137+E139+E142+E145</f>
        <v>-3116622</v>
      </c>
      <c r="F133" s="7">
        <f>F134+F137+F139+F142+F145</f>
        <v>-1965347</v>
      </c>
    </row>
    <row r="134" spans="2:6" ht="43.5" x14ac:dyDescent="0.25">
      <c r="B134" s="6" t="s">
        <v>150</v>
      </c>
      <c r="C134" s="6" t="s">
        <v>151</v>
      </c>
      <c r="D134" s="7">
        <f>D135+D136</f>
        <v>4011301</v>
      </c>
      <c r="E134" s="7">
        <f>E135+E136</f>
        <v>3561301</v>
      </c>
      <c r="F134" s="7">
        <f>F135+F136</f>
        <v>1164165</v>
      </c>
    </row>
    <row r="135" spans="2:6" x14ac:dyDescent="0.25">
      <c r="B135" s="6" t="s">
        <v>153</v>
      </c>
      <c r="C135" s="6" t="s">
        <v>154</v>
      </c>
      <c r="D135" s="7">
        <v>1300000</v>
      </c>
      <c r="E135" s="7">
        <v>1100000</v>
      </c>
      <c r="F135" s="7">
        <v>527555</v>
      </c>
    </row>
    <row r="136" spans="2:6" ht="22.5" x14ac:dyDescent="0.25">
      <c r="B136" s="6" t="s">
        <v>156</v>
      </c>
      <c r="C136" s="6" t="s">
        <v>157</v>
      </c>
      <c r="D136" s="7">
        <v>2711301</v>
      </c>
      <c r="E136" s="7">
        <v>2461301</v>
      </c>
      <c r="F136" s="7">
        <v>636610</v>
      </c>
    </row>
    <row r="137" spans="2:6" ht="22.5" x14ac:dyDescent="0.25">
      <c r="B137" s="6" t="s">
        <v>159</v>
      </c>
      <c r="C137" s="6" t="s">
        <v>160</v>
      </c>
      <c r="D137" s="7">
        <f>D138</f>
        <v>3000</v>
      </c>
      <c r="E137" s="7">
        <f>E138</f>
        <v>2000</v>
      </c>
      <c r="F137" s="7">
        <f>F138</f>
        <v>415</v>
      </c>
    </row>
    <row r="138" spans="2:6" x14ac:dyDescent="0.25">
      <c r="B138" s="6" t="s">
        <v>162</v>
      </c>
      <c r="C138" s="6" t="s">
        <v>163</v>
      </c>
      <c r="D138" s="7">
        <v>3000</v>
      </c>
      <c r="E138" s="7">
        <v>2000</v>
      </c>
      <c r="F138" s="7">
        <v>415</v>
      </c>
    </row>
    <row r="139" spans="2:6" ht="22.5" x14ac:dyDescent="0.25">
      <c r="B139" s="6" t="s">
        <v>165</v>
      </c>
      <c r="C139" s="6" t="s">
        <v>166</v>
      </c>
      <c r="D139" s="7">
        <f>D140</f>
        <v>656000</v>
      </c>
      <c r="E139" s="7">
        <f>E140</f>
        <v>356000</v>
      </c>
      <c r="F139" s="7">
        <f t="shared" ref="F139:F140" si="3">F140</f>
        <v>266438</v>
      </c>
    </row>
    <row r="140" spans="2:6" ht="22.5" x14ac:dyDescent="0.25">
      <c r="B140" s="6" t="s">
        <v>168</v>
      </c>
      <c r="C140" s="6" t="s">
        <v>169</v>
      </c>
      <c r="D140" s="7">
        <f>D141</f>
        <v>656000</v>
      </c>
      <c r="E140" s="7">
        <f>E141</f>
        <v>356000</v>
      </c>
      <c r="F140" s="7">
        <f t="shared" si="3"/>
        <v>266438</v>
      </c>
    </row>
    <row r="141" spans="2:6" ht="22.5" x14ac:dyDescent="0.25">
      <c r="B141" s="6" t="s">
        <v>171</v>
      </c>
      <c r="C141" s="6" t="s">
        <v>172</v>
      </c>
      <c r="D141" s="7">
        <v>656000</v>
      </c>
      <c r="E141" s="7">
        <v>356000</v>
      </c>
      <c r="F141" s="7">
        <v>266438</v>
      </c>
    </row>
    <row r="142" spans="2:6" ht="33" x14ac:dyDescent="0.25">
      <c r="B142" s="6" t="s">
        <v>174</v>
      </c>
      <c r="C142" s="6" t="s">
        <v>175</v>
      </c>
      <c r="D142" s="7">
        <f>+D143+D144</f>
        <v>82000</v>
      </c>
      <c r="E142" s="7">
        <f>+E143+E144</f>
        <v>45000</v>
      </c>
      <c r="F142" s="7">
        <f>+F143+F144</f>
        <v>17909</v>
      </c>
    </row>
    <row r="143" spans="2:6" x14ac:dyDescent="0.25">
      <c r="B143" s="6" t="s">
        <v>177</v>
      </c>
      <c r="C143" s="6" t="s">
        <v>178</v>
      </c>
      <c r="D143" s="7">
        <v>10000</v>
      </c>
      <c r="E143" s="7">
        <v>5000</v>
      </c>
      <c r="F143" s="7">
        <v>2601</v>
      </c>
    </row>
    <row r="144" spans="2:6" x14ac:dyDescent="0.25">
      <c r="B144" s="6" t="s">
        <v>180</v>
      </c>
      <c r="C144" s="6" t="s">
        <v>181</v>
      </c>
      <c r="D144" s="7">
        <v>72000</v>
      </c>
      <c r="E144" s="7">
        <v>40000</v>
      </c>
      <c r="F144" s="7">
        <v>15308</v>
      </c>
    </row>
    <row r="145" spans="2:6" ht="22.5" x14ac:dyDescent="0.25">
      <c r="B145" s="6" t="s">
        <v>271</v>
      </c>
      <c r="C145" s="6" t="s">
        <v>272</v>
      </c>
      <c r="D145" s="7">
        <f>+D146</f>
        <v>-10262434</v>
      </c>
      <c r="E145" s="7">
        <f>+E146</f>
        <v>-7080923</v>
      </c>
      <c r="F145" s="7">
        <f>+F146</f>
        <v>-3414274</v>
      </c>
    </row>
    <row r="146" spans="2:6" ht="33" x14ac:dyDescent="0.25">
      <c r="B146" s="6" t="s">
        <v>183</v>
      </c>
      <c r="C146" s="6" t="s">
        <v>184</v>
      </c>
      <c r="D146" s="7">
        <v>-10262434</v>
      </c>
      <c r="E146" s="7">
        <v>-7080923</v>
      </c>
      <c r="F146" s="7">
        <v>-3414274</v>
      </c>
    </row>
    <row r="147" spans="2:6" x14ac:dyDescent="0.25">
      <c r="B147" s="6" t="s">
        <v>201</v>
      </c>
      <c r="C147" s="6" t="s">
        <v>202</v>
      </c>
      <c r="D147" s="7">
        <f>D148</f>
        <v>1403000</v>
      </c>
      <c r="E147" s="7">
        <f>E148</f>
        <v>1403000</v>
      </c>
      <c r="F147" s="7">
        <f>F148</f>
        <v>1054834</v>
      </c>
    </row>
    <row r="148" spans="2:6" ht="22.5" x14ac:dyDescent="0.25">
      <c r="B148" s="6" t="s">
        <v>204</v>
      </c>
      <c r="C148" s="6" t="s">
        <v>205</v>
      </c>
      <c r="D148" s="7">
        <f>D149+D152</f>
        <v>1403000</v>
      </c>
      <c r="E148" s="7">
        <f>E149+E152</f>
        <v>1403000</v>
      </c>
      <c r="F148" s="7">
        <f>F149+F152</f>
        <v>1054834</v>
      </c>
    </row>
    <row r="149" spans="2:6" ht="96" x14ac:dyDescent="0.25">
      <c r="B149" s="6" t="s">
        <v>207</v>
      </c>
      <c r="C149" s="6" t="s">
        <v>208</v>
      </c>
      <c r="D149" s="7">
        <f>+D150+D151</f>
        <v>1138000</v>
      </c>
      <c r="E149" s="7">
        <f>+E150+E151</f>
        <v>1138000</v>
      </c>
      <c r="F149" s="7">
        <f>+F150+F151</f>
        <v>804834</v>
      </c>
    </row>
    <row r="150" spans="2:6" ht="33" x14ac:dyDescent="0.25">
      <c r="B150" s="6" t="s">
        <v>210</v>
      </c>
      <c r="C150" s="6" t="s">
        <v>211</v>
      </c>
      <c r="D150" s="7">
        <v>3000</v>
      </c>
      <c r="E150" s="7">
        <v>3000</v>
      </c>
      <c r="F150" s="7">
        <v>2045</v>
      </c>
    </row>
    <row r="151" spans="2:6" ht="22.5" x14ac:dyDescent="0.25">
      <c r="B151" s="6" t="s">
        <v>219</v>
      </c>
      <c r="C151" s="6" t="s">
        <v>220</v>
      </c>
      <c r="D151" s="7">
        <v>1135000</v>
      </c>
      <c r="E151" s="7">
        <v>1135000</v>
      </c>
      <c r="F151" s="7">
        <v>802789</v>
      </c>
    </row>
    <row r="152" spans="2:6" ht="33" x14ac:dyDescent="0.25">
      <c r="B152" s="6" t="s">
        <v>222</v>
      </c>
      <c r="C152" s="6" t="s">
        <v>223</v>
      </c>
      <c r="D152" s="7">
        <f>+D153</f>
        <v>265000</v>
      </c>
      <c r="E152" s="7">
        <f>+E153</f>
        <v>265000</v>
      </c>
      <c r="F152" s="7">
        <f>+F153</f>
        <v>250000</v>
      </c>
    </row>
    <row r="153" spans="2:6" ht="33" x14ac:dyDescent="0.25">
      <c r="B153" s="6" t="s">
        <v>225</v>
      </c>
      <c r="C153" s="6" t="s">
        <v>226</v>
      </c>
      <c r="D153" s="7">
        <v>265000</v>
      </c>
      <c r="E153" s="7">
        <v>265000</v>
      </c>
      <c r="F153" s="7">
        <v>250000</v>
      </c>
    </row>
    <row r="154" spans="2:6" x14ac:dyDescent="0.25">
      <c r="B154" s="6"/>
      <c r="C154" s="6"/>
      <c r="D154" s="6"/>
      <c r="E154" s="7"/>
      <c r="F154" s="7"/>
    </row>
    <row r="155" spans="2:6" x14ac:dyDescent="0.25">
      <c r="B155" s="17" t="s">
        <v>295</v>
      </c>
      <c r="C155" s="18"/>
      <c r="D155" s="18"/>
      <c r="E155" s="19"/>
      <c r="F155" s="7"/>
    </row>
    <row r="156" spans="2:6" ht="15.75" customHeight="1" x14ac:dyDescent="0.25">
      <c r="B156" s="6"/>
      <c r="C156" s="6"/>
      <c r="D156" s="6"/>
      <c r="E156" s="7"/>
      <c r="F156" s="7"/>
    </row>
    <row r="157" spans="2:6" ht="22.5" x14ac:dyDescent="0.25">
      <c r="B157" s="6" t="s">
        <v>281</v>
      </c>
      <c r="C157" s="6" t="s">
        <v>22</v>
      </c>
      <c r="D157" s="7">
        <f>D158+D163+D167+D172</f>
        <v>28258052</v>
      </c>
      <c r="E157" s="7">
        <f>E158+E163+E167+E172</f>
        <v>22595844</v>
      </c>
      <c r="F157" s="7">
        <f>F158+F163+F167+F172</f>
        <v>8277232</v>
      </c>
    </row>
    <row r="158" spans="2:6" x14ac:dyDescent="0.25">
      <c r="B158" s="6" t="s">
        <v>27</v>
      </c>
      <c r="C158" s="6" t="s">
        <v>28</v>
      </c>
      <c r="D158" s="7">
        <f t="shared" ref="D158:E161" si="4">+D159</f>
        <v>10262434</v>
      </c>
      <c r="E158" s="7">
        <f t="shared" si="4"/>
        <v>7080923</v>
      </c>
      <c r="F158" s="7">
        <f t="shared" ref="F158:F161" si="5">+F159</f>
        <v>3414274</v>
      </c>
    </row>
    <row r="159" spans="2:6" x14ac:dyDescent="0.25">
      <c r="B159" s="6" t="s">
        <v>132</v>
      </c>
      <c r="C159" s="6" t="s">
        <v>133</v>
      </c>
      <c r="D159" s="7">
        <f t="shared" si="4"/>
        <v>10262434</v>
      </c>
      <c r="E159" s="7">
        <f t="shared" si="4"/>
        <v>7080923</v>
      </c>
      <c r="F159" s="7">
        <f t="shared" si="5"/>
        <v>3414274</v>
      </c>
    </row>
    <row r="160" spans="2:6" ht="22.5" x14ac:dyDescent="0.25">
      <c r="B160" s="6" t="s">
        <v>147</v>
      </c>
      <c r="C160" s="6" t="s">
        <v>148</v>
      </c>
      <c r="D160" s="7">
        <f t="shared" si="4"/>
        <v>10262434</v>
      </c>
      <c r="E160" s="7">
        <f t="shared" si="4"/>
        <v>7080923</v>
      </c>
      <c r="F160" s="7">
        <f t="shared" si="5"/>
        <v>3414274</v>
      </c>
    </row>
    <row r="161" spans="2:6" ht="22.5" x14ac:dyDescent="0.25">
      <c r="B161" s="6" t="s">
        <v>271</v>
      </c>
      <c r="C161" s="6" t="s">
        <v>272</v>
      </c>
      <c r="D161" s="7">
        <f t="shared" si="4"/>
        <v>10262434</v>
      </c>
      <c r="E161" s="7">
        <f t="shared" si="4"/>
        <v>7080923</v>
      </c>
      <c r="F161" s="7">
        <f t="shared" si="5"/>
        <v>3414274</v>
      </c>
    </row>
    <row r="162" spans="2:6" x14ac:dyDescent="0.25">
      <c r="B162" s="6" t="s">
        <v>186</v>
      </c>
      <c r="C162" s="6" t="s">
        <v>187</v>
      </c>
      <c r="D162" s="7">
        <v>10262434</v>
      </c>
      <c r="E162" s="7">
        <v>7080923</v>
      </c>
      <c r="F162" s="7">
        <v>3414274</v>
      </c>
    </row>
    <row r="163" spans="2:6" x14ac:dyDescent="0.25">
      <c r="B163" s="6" t="s">
        <v>189</v>
      </c>
      <c r="C163" s="6" t="s">
        <v>190</v>
      </c>
      <c r="D163" s="7">
        <f>D164</f>
        <v>5000</v>
      </c>
      <c r="E163" s="7">
        <f>E164</f>
        <v>5000</v>
      </c>
      <c r="F163" s="7">
        <f>F164</f>
        <v>9630</v>
      </c>
    </row>
    <row r="164" spans="2:6" ht="33" x14ac:dyDescent="0.25">
      <c r="B164" s="6" t="s">
        <v>192</v>
      </c>
      <c r="C164" s="6" t="s">
        <v>193</v>
      </c>
      <c r="D164" s="7">
        <f>D165+D166</f>
        <v>5000</v>
      </c>
      <c r="E164" s="7">
        <f>E165+E166</f>
        <v>5000</v>
      </c>
      <c r="F164" s="7">
        <f>F165+F166</f>
        <v>9630</v>
      </c>
    </row>
    <row r="165" spans="2:6" ht="22.5" x14ac:dyDescent="0.25">
      <c r="B165" s="6" t="s">
        <v>195</v>
      </c>
      <c r="C165" s="6" t="s">
        <v>196</v>
      </c>
      <c r="D165" s="7">
        <v>0</v>
      </c>
      <c r="E165" s="7">
        <v>0</v>
      </c>
      <c r="F165" s="7">
        <v>4630</v>
      </c>
    </row>
    <row r="166" spans="2:6" ht="22.5" x14ac:dyDescent="0.25">
      <c r="B166" s="6" t="s">
        <v>198</v>
      </c>
      <c r="C166" s="6" t="s">
        <v>199</v>
      </c>
      <c r="D166" s="7">
        <v>5000</v>
      </c>
      <c r="E166" s="7">
        <v>5000</v>
      </c>
      <c r="F166" s="7">
        <v>5000</v>
      </c>
    </row>
    <row r="167" spans="2:6" x14ac:dyDescent="0.25">
      <c r="B167" s="6" t="s">
        <v>201</v>
      </c>
      <c r="C167" s="6" t="s">
        <v>202</v>
      </c>
      <c r="D167" s="7">
        <f>D168</f>
        <v>8891734</v>
      </c>
      <c r="E167" s="7">
        <f>E168</f>
        <v>6411037</v>
      </c>
      <c r="F167" s="7">
        <f t="shared" ref="F167:F168" si="6">F168</f>
        <v>1875356</v>
      </c>
    </row>
    <row r="168" spans="2:6" ht="22.5" x14ac:dyDescent="0.25">
      <c r="B168" s="6" t="s">
        <v>204</v>
      </c>
      <c r="C168" s="6" t="s">
        <v>205</v>
      </c>
      <c r="D168" s="7">
        <f>D169</f>
        <v>8891734</v>
      </c>
      <c r="E168" s="7">
        <f>E169</f>
        <v>6411037</v>
      </c>
      <c r="F168" s="7">
        <f t="shared" si="6"/>
        <v>1875356</v>
      </c>
    </row>
    <row r="169" spans="2:6" ht="96" x14ac:dyDescent="0.25">
      <c r="B169" s="6" t="s">
        <v>207</v>
      </c>
      <c r="C169" s="6" t="s">
        <v>208</v>
      </c>
      <c r="D169" s="7">
        <f>+D170+D171</f>
        <v>8891734</v>
      </c>
      <c r="E169" s="7">
        <f>+E170+E171</f>
        <v>6411037</v>
      </c>
      <c r="F169" s="7">
        <f>+F170+F171</f>
        <v>1875356</v>
      </c>
    </row>
    <row r="170" spans="2:6" ht="22.5" x14ac:dyDescent="0.25">
      <c r="B170" s="6" t="s">
        <v>213</v>
      </c>
      <c r="C170" s="6" t="s">
        <v>214</v>
      </c>
      <c r="D170" s="7">
        <v>7480697</v>
      </c>
      <c r="E170" s="7">
        <v>5000000</v>
      </c>
      <c r="F170" s="7">
        <v>1419902</v>
      </c>
    </row>
    <row r="171" spans="2:6" ht="54" x14ac:dyDescent="0.25">
      <c r="B171" s="6" t="s">
        <v>216</v>
      </c>
      <c r="C171" s="6" t="s">
        <v>217</v>
      </c>
      <c r="D171" s="7">
        <v>1411037</v>
      </c>
      <c r="E171" s="7">
        <v>1411037</v>
      </c>
      <c r="F171" s="7">
        <v>455454</v>
      </c>
    </row>
    <row r="172" spans="2:6" ht="33" x14ac:dyDescent="0.25">
      <c r="B172" s="6" t="s">
        <v>228</v>
      </c>
      <c r="C172" s="6" t="s">
        <v>229</v>
      </c>
      <c r="D172" s="7">
        <f>D173+D176</f>
        <v>9098884</v>
      </c>
      <c r="E172" s="7">
        <f>E173+E176</f>
        <v>9098884</v>
      </c>
      <c r="F172" s="7">
        <f>F173+F176</f>
        <v>2977972</v>
      </c>
    </row>
    <row r="173" spans="2:6" ht="22.5" x14ac:dyDescent="0.25">
      <c r="B173" s="6" t="s">
        <v>231</v>
      </c>
      <c r="C173" s="6" t="s">
        <v>232</v>
      </c>
      <c r="D173" s="7">
        <f>D174+D175</f>
        <v>8668884</v>
      </c>
      <c r="E173" s="7">
        <f>E174+E175</f>
        <v>8668884</v>
      </c>
      <c r="F173" s="7">
        <f>F174+F175</f>
        <v>2977972</v>
      </c>
    </row>
    <row r="174" spans="2:6" ht="22.5" x14ac:dyDescent="0.25">
      <c r="B174" s="6" t="s">
        <v>234</v>
      </c>
      <c r="C174" s="6" t="s">
        <v>235</v>
      </c>
      <c r="D174" s="7">
        <v>8022571</v>
      </c>
      <c r="E174" s="7">
        <v>8022571</v>
      </c>
      <c r="F174" s="7">
        <v>2331660</v>
      </c>
    </row>
    <row r="175" spans="2:6" ht="22.5" x14ac:dyDescent="0.25">
      <c r="B175" s="6" t="s">
        <v>237</v>
      </c>
      <c r="C175" s="6" t="s">
        <v>238</v>
      </c>
      <c r="D175" s="7">
        <v>646313</v>
      </c>
      <c r="E175" s="7">
        <v>646313</v>
      </c>
      <c r="F175" s="7">
        <v>646312</v>
      </c>
    </row>
    <row r="176" spans="2:6" x14ac:dyDescent="0.25">
      <c r="B176" s="6" t="s">
        <v>240</v>
      </c>
      <c r="C176" s="6" t="s">
        <v>241</v>
      </c>
      <c r="D176" s="7">
        <f>D177</f>
        <v>430000</v>
      </c>
      <c r="E176" s="7">
        <f>E177</f>
        <v>430000</v>
      </c>
      <c r="F176" s="7">
        <f>F177</f>
        <v>0</v>
      </c>
    </row>
    <row r="177" spans="1:14" ht="22.5" x14ac:dyDescent="0.25">
      <c r="A177" s="8"/>
      <c r="B177" s="6" t="s">
        <v>234</v>
      </c>
      <c r="C177" s="6" t="s">
        <v>243</v>
      </c>
      <c r="D177" s="7">
        <v>430000</v>
      </c>
      <c r="E177" s="7">
        <v>430000</v>
      </c>
      <c r="F177" s="7">
        <v>0</v>
      </c>
      <c r="K177" s="8"/>
      <c r="L177" s="8"/>
      <c r="M177" s="8"/>
      <c r="N177" s="8"/>
    </row>
    <row r="179" spans="1:14" x14ac:dyDescent="0.25">
      <c r="B179" s="20" t="s">
        <v>296</v>
      </c>
      <c r="D179" t="s">
        <v>246</v>
      </c>
    </row>
    <row r="180" spans="1:14" x14ac:dyDescent="0.25">
      <c r="B180" s="20" t="s">
        <v>297</v>
      </c>
      <c r="D180" t="s">
        <v>247</v>
      </c>
    </row>
    <row r="184" spans="1:14" x14ac:dyDescent="0.25">
      <c r="C184" t="s">
        <v>298</v>
      </c>
    </row>
    <row r="187" spans="1:14" x14ac:dyDescent="0.25">
      <c r="B187" t="s">
        <v>299</v>
      </c>
      <c r="D187" t="s">
        <v>300</v>
      </c>
    </row>
    <row r="188" spans="1:14" x14ac:dyDescent="0.25">
      <c r="D188" t="s">
        <v>301</v>
      </c>
    </row>
  </sheetData>
  <mergeCells count="14">
    <mergeCell ref="B155:E155"/>
    <mergeCell ref="F7:F10"/>
    <mergeCell ref="A1:F1"/>
    <mergeCell ref="A2:F2"/>
    <mergeCell ref="A3:F3"/>
    <mergeCell ref="A4:F4"/>
    <mergeCell ref="A5:F5"/>
    <mergeCell ref="A11:B11"/>
    <mergeCell ref="C7:C10"/>
    <mergeCell ref="D7:D10"/>
    <mergeCell ref="E7:E10"/>
    <mergeCell ref="A7:B10"/>
    <mergeCell ref="A88:D88"/>
    <mergeCell ref="A89:D89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49"/>
  <sheetViews>
    <sheetView topLeftCell="A2" workbookViewId="0">
      <selection activeCell="B12" sqref="B12:K73"/>
    </sheetView>
  </sheetViews>
  <sheetFormatPr defaultRowHeight="15" x14ac:dyDescent="0.25"/>
  <cols>
    <col min="1" max="1" width="4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69.95" customHeight="1" x14ac:dyDescent="0.25">
      <c r="A4" s="15" t="s">
        <v>249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2" customFormat="1" ht="15.75" thickBot="1" x14ac:dyDescent="0.3">
      <c r="A7" s="12" t="s">
        <v>5</v>
      </c>
      <c r="B7" s="12"/>
      <c r="C7" s="12" t="s">
        <v>7</v>
      </c>
      <c r="D7" s="12" t="s">
        <v>9</v>
      </c>
      <c r="E7" s="12" t="s">
        <v>10</v>
      </c>
      <c r="F7" s="12" t="s">
        <v>11</v>
      </c>
      <c r="G7" s="12"/>
      <c r="H7" s="12"/>
      <c r="I7" s="12" t="s">
        <v>16</v>
      </c>
      <c r="J7" s="12" t="s">
        <v>17</v>
      </c>
      <c r="K7" s="12" t="s">
        <v>18</v>
      </c>
    </row>
    <row r="8" spans="1:11" s="2" customFormat="1" ht="15.75" thickBot="1" x14ac:dyDescent="0.3">
      <c r="A8" s="12"/>
      <c r="B8" s="12"/>
      <c r="C8" s="12"/>
      <c r="D8" s="12"/>
      <c r="E8" s="12"/>
      <c r="F8" s="12" t="s">
        <v>12</v>
      </c>
      <c r="G8" s="12" t="s">
        <v>14</v>
      </c>
      <c r="H8" s="12" t="s">
        <v>15</v>
      </c>
      <c r="I8" s="12"/>
      <c r="J8" s="12"/>
      <c r="K8" s="12"/>
    </row>
    <row r="9" spans="1:11" s="2" customFormat="1" ht="15.75" thickBo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2" customFormat="1" ht="15.75" thickBot="1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2" customFormat="1" ht="15.75" thickBot="1" x14ac:dyDescent="0.3">
      <c r="A11" s="12" t="s">
        <v>6</v>
      </c>
      <c r="B11" s="12"/>
      <c r="C11" s="3" t="s">
        <v>8</v>
      </c>
      <c r="D11" s="3">
        <v>1</v>
      </c>
      <c r="E11" s="3">
        <v>2</v>
      </c>
      <c r="F11" s="3" t="s">
        <v>13</v>
      </c>
      <c r="G11" s="3">
        <v>4</v>
      </c>
      <c r="H11" s="3">
        <v>5</v>
      </c>
      <c r="I11" s="3">
        <v>6</v>
      </c>
      <c r="J11" s="3">
        <v>7</v>
      </c>
      <c r="K11" s="3" t="s">
        <v>19</v>
      </c>
    </row>
    <row r="12" spans="1:11" s="2" customFormat="1" ht="22.5" x14ac:dyDescent="0.25">
      <c r="A12" s="6" t="s">
        <v>20</v>
      </c>
      <c r="B12" s="6" t="s">
        <v>250</v>
      </c>
      <c r="C12" s="6" t="s">
        <v>22</v>
      </c>
      <c r="D12" s="7">
        <f>D13+D67</f>
        <v>27939867</v>
      </c>
      <c r="E12" s="7">
        <f>E13+E67</f>
        <v>19977342</v>
      </c>
      <c r="F12" s="7">
        <f t="shared" ref="F12:F43" si="0">G12+H12</f>
        <v>24662410</v>
      </c>
      <c r="G12" s="7">
        <f>G13+G67</f>
        <v>7083047</v>
      </c>
      <c r="H12" s="7">
        <f>H13+H67</f>
        <v>17579363</v>
      </c>
      <c r="I12" s="7">
        <f>I13+I67</f>
        <v>15324061</v>
      </c>
      <c r="J12" s="7">
        <f>J13+J67</f>
        <v>206326</v>
      </c>
      <c r="K12" s="7">
        <f t="shared" ref="K12:K43" si="1">F12-I12-J12</f>
        <v>9132023</v>
      </c>
    </row>
    <row r="13" spans="1:11" s="2" customFormat="1" x14ac:dyDescent="0.25">
      <c r="A13" s="6" t="s">
        <v>23</v>
      </c>
      <c r="B13" s="6" t="s">
        <v>27</v>
      </c>
      <c r="C13" s="6" t="s">
        <v>28</v>
      </c>
      <c r="D13" s="7">
        <f>D14+D48</f>
        <v>26536867</v>
      </c>
      <c r="E13" s="7">
        <f>E14+E48</f>
        <v>18574342</v>
      </c>
      <c r="F13" s="7">
        <f t="shared" si="0"/>
        <v>23607576</v>
      </c>
      <c r="G13" s="7">
        <f>G14+G48</f>
        <v>7083047</v>
      </c>
      <c r="H13" s="7">
        <f>H14+H48</f>
        <v>16524529</v>
      </c>
      <c r="I13" s="7">
        <f>I14+I48</f>
        <v>14269227</v>
      </c>
      <c r="J13" s="7">
        <f>J14+J48</f>
        <v>206326</v>
      </c>
      <c r="K13" s="7">
        <f t="shared" si="1"/>
        <v>9132023</v>
      </c>
    </row>
    <row r="14" spans="1:11" s="2" customFormat="1" ht="22.5" x14ac:dyDescent="0.25">
      <c r="A14" s="6" t="s">
        <v>26</v>
      </c>
      <c r="B14" s="6" t="s">
        <v>30</v>
      </c>
      <c r="C14" s="6" t="s">
        <v>31</v>
      </c>
      <c r="D14" s="7">
        <f>D15+D23+D33+D45</f>
        <v>29247000</v>
      </c>
      <c r="E14" s="7">
        <f>E15+E23+E33+E45</f>
        <v>19190964</v>
      </c>
      <c r="F14" s="7">
        <f t="shared" si="0"/>
        <v>20955661</v>
      </c>
      <c r="G14" s="7">
        <f>G15+G23+G33+G45</f>
        <v>4270342</v>
      </c>
      <c r="H14" s="7">
        <f>H15+H23+H33+H45</f>
        <v>16685319</v>
      </c>
      <c r="I14" s="7">
        <f>I15+I23+I33+I45</f>
        <v>15310723</v>
      </c>
      <c r="J14" s="7">
        <f>J15+J23+J33+J45</f>
        <v>206326</v>
      </c>
      <c r="K14" s="7">
        <f t="shared" si="1"/>
        <v>5438612</v>
      </c>
    </row>
    <row r="15" spans="1:11" s="2" customFormat="1" ht="22.5" x14ac:dyDescent="0.25">
      <c r="A15" s="6" t="s">
        <v>29</v>
      </c>
      <c r="B15" s="6" t="s">
        <v>33</v>
      </c>
      <c r="C15" s="6" t="s">
        <v>34</v>
      </c>
      <c r="D15" s="7">
        <f>+D16</f>
        <v>12714000</v>
      </c>
      <c r="E15" s="7">
        <f>+E16</f>
        <v>9106964</v>
      </c>
      <c r="F15" s="7">
        <f t="shared" si="0"/>
        <v>6041601</v>
      </c>
      <c r="G15" s="7">
        <f>+G16</f>
        <v>0</v>
      </c>
      <c r="H15" s="7">
        <f>+H16</f>
        <v>6041601</v>
      </c>
      <c r="I15" s="7">
        <f>+I16</f>
        <v>6041601</v>
      </c>
      <c r="J15" s="7">
        <f>+J16</f>
        <v>0</v>
      </c>
      <c r="K15" s="7">
        <f t="shared" si="1"/>
        <v>0</v>
      </c>
    </row>
    <row r="16" spans="1:11" s="2" customFormat="1" ht="33" x14ac:dyDescent="0.25">
      <c r="A16" s="6" t="s">
        <v>251</v>
      </c>
      <c r="B16" s="6" t="s">
        <v>36</v>
      </c>
      <c r="C16" s="6" t="s">
        <v>37</v>
      </c>
      <c r="D16" s="7">
        <f>D17+D19</f>
        <v>12714000</v>
      </c>
      <c r="E16" s="7">
        <f>E17+E19</f>
        <v>9106964</v>
      </c>
      <c r="F16" s="7">
        <f t="shared" si="0"/>
        <v>6041601</v>
      </c>
      <c r="G16" s="7">
        <f>G17+G19</f>
        <v>0</v>
      </c>
      <c r="H16" s="7">
        <f>H17+H19</f>
        <v>6041601</v>
      </c>
      <c r="I16" s="7">
        <f>I17+I19</f>
        <v>6041601</v>
      </c>
      <c r="J16" s="7">
        <f>J17+J19</f>
        <v>0</v>
      </c>
      <c r="K16" s="7">
        <f t="shared" si="1"/>
        <v>0</v>
      </c>
    </row>
    <row r="17" spans="1:11" s="2" customFormat="1" x14ac:dyDescent="0.25">
      <c r="A17" s="6" t="s">
        <v>35</v>
      </c>
      <c r="B17" s="6" t="s">
        <v>39</v>
      </c>
      <c r="C17" s="6" t="s">
        <v>40</v>
      </c>
      <c r="D17" s="7">
        <f>+D18</f>
        <v>45000</v>
      </c>
      <c r="E17" s="7">
        <f>+E18</f>
        <v>24000</v>
      </c>
      <c r="F17" s="7">
        <f t="shared" si="0"/>
        <v>12124</v>
      </c>
      <c r="G17" s="7">
        <f>+G18</f>
        <v>0</v>
      </c>
      <c r="H17" s="7">
        <f>+H18</f>
        <v>12124</v>
      </c>
      <c r="I17" s="7">
        <f>+I18</f>
        <v>12124</v>
      </c>
      <c r="J17" s="7">
        <f>+J18</f>
        <v>0</v>
      </c>
      <c r="K17" s="7">
        <f t="shared" si="1"/>
        <v>0</v>
      </c>
    </row>
    <row r="18" spans="1:11" s="2" customFormat="1" ht="22.5" x14ac:dyDescent="0.25">
      <c r="A18" s="6" t="s">
        <v>252</v>
      </c>
      <c r="B18" s="6" t="s">
        <v>42</v>
      </c>
      <c r="C18" s="6" t="s">
        <v>43</v>
      </c>
      <c r="D18" s="7">
        <v>45000</v>
      </c>
      <c r="E18" s="7">
        <v>24000</v>
      </c>
      <c r="F18" s="7">
        <f t="shared" si="0"/>
        <v>12124</v>
      </c>
      <c r="G18" s="7">
        <v>0</v>
      </c>
      <c r="H18" s="7">
        <v>12124</v>
      </c>
      <c r="I18" s="7">
        <v>12124</v>
      </c>
      <c r="J18" s="7">
        <v>0</v>
      </c>
      <c r="K18" s="7">
        <f t="shared" si="1"/>
        <v>0</v>
      </c>
    </row>
    <row r="19" spans="1:11" s="2" customFormat="1" ht="22.5" x14ac:dyDescent="0.25">
      <c r="A19" s="6" t="s">
        <v>41</v>
      </c>
      <c r="B19" s="6" t="s">
        <v>45</v>
      </c>
      <c r="C19" s="6" t="s">
        <v>46</v>
      </c>
      <c r="D19" s="7">
        <f>D20+D21+D22</f>
        <v>12669000</v>
      </c>
      <c r="E19" s="7">
        <f>E20+E21+E22</f>
        <v>9082964</v>
      </c>
      <c r="F19" s="7">
        <f t="shared" si="0"/>
        <v>6029477</v>
      </c>
      <c r="G19" s="7">
        <f>G20+G21+G22</f>
        <v>0</v>
      </c>
      <c r="H19" s="7">
        <f>H20+H21+H22</f>
        <v>6029477</v>
      </c>
      <c r="I19" s="7">
        <f>I20+I21+I22</f>
        <v>6029477</v>
      </c>
      <c r="J19" s="7">
        <f>J20+J21+J22</f>
        <v>0</v>
      </c>
      <c r="K19" s="7">
        <f t="shared" si="1"/>
        <v>0</v>
      </c>
    </row>
    <row r="20" spans="1:11" s="2" customFormat="1" x14ac:dyDescent="0.25">
      <c r="A20" s="6" t="s">
        <v>44</v>
      </c>
      <c r="B20" s="6" t="s">
        <v>48</v>
      </c>
      <c r="C20" s="6" t="s">
        <v>49</v>
      </c>
      <c r="D20" s="7">
        <v>9770000</v>
      </c>
      <c r="E20" s="7">
        <v>6508964</v>
      </c>
      <c r="F20" s="7">
        <f t="shared" si="0"/>
        <v>4719381</v>
      </c>
      <c r="G20" s="7">
        <v>0</v>
      </c>
      <c r="H20" s="7">
        <v>4719381</v>
      </c>
      <c r="I20" s="7">
        <v>4719381</v>
      </c>
      <c r="J20" s="7">
        <v>0</v>
      </c>
      <c r="K20" s="7">
        <f t="shared" si="1"/>
        <v>0</v>
      </c>
    </row>
    <row r="21" spans="1:11" s="2" customFormat="1" ht="22.5" x14ac:dyDescent="0.25">
      <c r="A21" s="6" t="s">
        <v>47</v>
      </c>
      <c r="B21" s="6" t="s">
        <v>51</v>
      </c>
      <c r="C21" s="6" t="s">
        <v>52</v>
      </c>
      <c r="D21" s="7">
        <v>899000</v>
      </c>
      <c r="E21" s="7">
        <v>574000</v>
      </c>
      <c r="F21" s="7">
        <f t="shared" si="0"/>
        <v>422620</v>
      </c>
      <c r="G21" s="7">
        <v>0</v>
      </c>
      <c r="H21" s="7">
        <v>422620</v>
      </c>
      <c r="I21" s="7">
        <v>422620</v>
      </c>
      <c r="J21" s="7">
        <v>0</v>
      </c>
      <c r="K21" s="7">
        <f t="shared" si="1"/>
        <v>0</v>
      </c>
    </row>
    <row r="22" spans="1:11" s="2" customFormat="1" ht="22.5" x14ac:dyDescent="0.25">
      <c r="A22" s="6" t="s">
        <v>50</v>
      </c>
      <c r="B22" s="6" t="s">
        <v>54</v>
      </c>
      <c r="C22" s="6" t="s">
        <v>55</v>
      </c>
      <c r="D22" s="7">
        <v>2000000</v>
      </c>
      <c r="E22" s="7">
        <v>2000000</v>
      </c>
      <c r="F22" s="7">
        <f t="shared" si="0"/>
        <v>887476</v>
      </c>
      <c r="G22" s="7">
        <v>0</v>
      </c>
      <c r="H22" s="7">
        <v>887476</v>
      </c>
      <c r="I22" s="7">
        <v>887476</v>
      </c>
      <c r="J22" s="7">
        <v>0</v>
      </c>
      <c r="K22" s="7">
        <f t="shared" si="1"/>
        <v>0</v>
      </c>
    </row>
    <row r="23" spans="1:11" s="2" customFormat="1" ht="22.5" x14ac:dyDescent="0.25">
      <c r="A23" s="6" t="s">
        <v>253</v>
      </c>
      <c r="B23" s="6" t="s">
        <v>57</v>
      </c>
      <c r="C23" s="6" t="s">
        <v>58</v>
      </c>
      <c r="D23" s="7">
        <f>D24</f>
        <v>4196000</v>
      </c>
      <c r="E23" s="7">
        <f>E24</f>
        <v>3274000</v>
      </c>
      <c r="F23" s="7">
        <f t="shared" si="0"/>
        <v>7153179</v>
      </c>
      <c r="G23" s="7">
        <f>G24</f>
        <v>3538611</v>
      </c>
      <c r="H23" s="7">
        <f>H24</f>
        <v>3614568</v>
      </c>
      <c r="I23" s="7">
        <f>I24</f>
        <v>2843220</v>
      </c>
      <c r="J23" s="7">
        <f>J24</f>
        <v>130689</v>
      </c>
      <c r="K23" s="7">
        <f t="shared" si="1"/>
        <v>4179270</v>
      </c>
    </row>
    <row r="24" spans="1:11" s="2" customFormat="1" ht="22.5" x14ac:dyDescent="0.25">
      <c r="A24" s="6" t="s">
        <v>56</v>
      </c>
      <c r="B24" s="6" t="s">
        <v>60</v>
      </c>
      <c r="C24" s="6" t="s">
        <v>61</v>
      </c>
      <c r="D24" s="7">
        <f>D25+D28+D31+D32</f>
        <v>4196000</v>
      </c>
      <c r="E24" s="7">
        <f>E25+E28+E31+E32</f>
        <v>3274000</v>
      </c>
      <c r="F24" s="7">
        <f t="shared" si="0"/>
        <v>7153179</v>
      </c>
      <c r="G24" s="7">
        <f>G25+G28+G31+G32</f>
        <v>3538611</v>
      </c>
      <c r="H24" s="7">
        <f>H25+H28+H31+H32</f>
        <v>3614568</v>
      </c>
      <c r="I24" s="7">
        <f>I25+I28+I31+I32</f>
        <v>2843220</v>
      </c>
      <c r="J24" s="7">
        <f>J25+J28+J31+J32</f>
        <v>130689</v>
      </c>
      <c r="K24" s="7">
        <f t="shared" si="1"/>
        <v>4179270</v>
      </c>
    </row>
    <row r="25" spans="1:11" s="2" customFormat="1" ht="22.5" x14ac:dyDescent="0.25">
      <c r="A25" s="6" t="s">
        <v>59</v>
      </c>
      <c r="B25" s="6" t="s">
        <v>63</v>
      </c>
      <c r="C25" s="6" t="s">
        <v>64</v>
      </c>
      <c r="D25" s="7">
        <f>D26+D27</f>
        <v>2528000</v>
      </c>
      <c r="E25" s="7">
        <f>E26+E27</f>
        <v>2019000</v>
      </c>
      <c r="F25" s="7">
        <f t="shared" si="0"/>
        <v>4923462</v>
      </c>
      <c r="G25" s="7">
        <f>G26+G27</f>
        <v>2816471</v>
      </c>
      <c r="H25" s="7">
        <f>H26+H27</f>
        <v>2106991</v>
      </c>
      <c r="I25" s="7">
        <f>I26+I27</f>
        <v>1775176</v>
      </c>
      <c r="J25" s="7">
        <f>J26+J27</f>
        <v>42969</v>
      </c>
      <c r="K25" s="7">
        <f t="shared" si="1"/>
        <v>3105317</v>
      </c>
    </row>
    <row r="26" spans="1:11" s="2" customFormat="1" x14ac:dyDescent="0.25">
      <c r="A26" s="6" t="s">
        <v>62</v>
      </c>
      <c r="B26" s="6" t="s">
        <v>66</v>
      </c>
      <c r="C26" s="6" t="s">
        <v>67</v>
      </c>
      <c r="D26" s="7">
        <v>1007000</v>
      </c>
      <c r="E26" s="7">
        <v>919000</v>
      </c>
      <c r="F26" s="7">
        <f t="shared" si="0"/>
        <v>1249523</v>
      </c>
      <c r="G26" s="7">
        <v>315170</v>
      </c>
      <c r="H26" s="7">
        <v>934353</v>
      </c>
      <c r="I26" s="7">
        <v>685688</v>
      </c>
      <c r="J26" s="7">
        <v>42969</v>
      </c>
      <c r="K26" s="7">
        <f t="shared" si="1"/>
        <v>520866</v>
      </c>
    </row>
    <row r="27" spans="1:11" s="2" customFormat="1" x14ac:dyDescent="0.25">
      <c r="A27" s="6" t="s">
        <v>65</v>
      </c>
      <c r="B27" s="6" t="s">
        <v>69</v>
      </c>
      <c r="C27" s="6" t="s">
        <v>70</v>
      </c>
      <c r="D27" s="7">
        <v>1521000</v>
      </c>
      <c r="E27" s="7">
        <v>1100000</v>
      </c>
      <c r="F27" s="7">
        <f t="shared" si="0"/>
        <v>3673939</v>
      </c>
      <c r="G27" s="7">
        <v>2501301</v>
      </c>
      <c r="H27" s="7">
        <v>1172638</v>
      </c>
      <c r="I27" s="7">
        <v>1089488</v>
      </c>
      <c r="J27" s="7">
        <v>0</v>
      </c>
      <c r="K27" s="7">
        <f t="shared" si="1"/>
        <v>2584451</v>
      </c>
    </row>
    <row r="28" spans="1:11" s="2" customFormat="1" ht="22.5" x14ac:dyDescent="0.25">
      <c r="A28" s="6" t="s">
        <v>68</v>
      </c>
      <c r="B28" s="6" t="s">
        <v>72</v>
      </c>
      <c r="C28" s="6" t="s">
        <v>73</v>
      </c>
      <c r="D28" s="7">
        <f>D29+D30</f>
        <v>1202000</v>
      </c>
      <c r="E28" s="7">
        <f>E29+E30</f>
        <v>980000</v>
      </c>
      <c r="F28" s="7">
        <f t="shared" si="0"/>
        <v>1807127</v>
      </c>
      <c r="G28" s="7">
        <f>G29+G30</f>
        <v>593585</v>
      </c>
      <c r="H28" s="7">
        <f>H29+H30</f>
        <v>1213542</v>
      </c>
      <c r="I28" s="7">
        <f>I29+I30</f>
        <v>832759</v>
      </c>
      <c r="J28" s="7">
        <f>J29+J30</f>
        <v>85869</v>
      </c>
      <c r="K28" s="7">
        <f t="shared" si="1"/>
        <v>888499</v>
      </c>
    </row>
    <row r="29" spans="1:11" s="2" customFormat="1" ht="22.5" x14ac:dyDescent="0.25">
      <c r="A29" s="6" t="s">
        <v>71</v>
      </c>
      <c r="B29" s="6" t="s">
        <v>75</v>
      </c>
      <c r="C29" s="6" t="s">
        <v>76</v>
      </c>
      <c r="D29" s="7">
        <v>1035000</v>
      </c>
      <c r="E29" s="7">
        <v>860000</v>
      </c>
      <c r="F29" s="7">
        <f t="shared" si="0"/>
        <v>1333196</v>
      </c>
      <c r="G29" s="7">
        <v>352192</v>
      </c>
      <c r="H29" s="7">
        <v>981004</v>
      </c>
      <c r="I29" s="7">
        <v>701349</v>
      </c>
      <c r="J29" s="7">
        <v>85869</v>
      </c>
      <c r="K29" s="7">
        <f t="shared" si="1"/>
        <v>545978</v>
      </c>
    </row>
    <row r="30" spans="1:11" s="2" customFormat="1" ht="22.5" x14ac:dyDescent="0.25">
      <c r="A30" s="6" t="s">
        <v>74</v>
      </c>
      <c r="B30" s="6" t="s">
        <v>78</v>
      </c>
      <c r="C30" s="6" t="s">
        <v>79</v>
      </c>
      <c r="D30" s="7">
        <v>167000</v>
      </c>
      <c r="E30" s="7">
        <v>120000</v>
      </c>
      <c r="F30" s="7">
        <f t="shared" si="0"/>
        <v>473931</v>
      </c>
      <c r="G30" s="7">
        <v>241393</v>
      </c>
      <c r="H30" s="7">
        <v>232538</v>
      </c>
      <c r="I30" s="7">
        <v>131410</v>
      </c>
      <c r="J30" s="7">
        <v>0</v>
      </c>
      <c r="K30" s="7">
        <f t="shared" si="1"/>
        <v>342521</v>
      </c>
    </row>
    <row r="31" spans="1:11" s="2" customFormat="1" x14ac:dyDescent="0.25">
      <c r="A31" s="6" t="s">
        <v>254</v>
      </c>
      <c r="B31" s="6" t="s">
        <v>81</v>
      </c>
      <c r="C31" s="6" t="s">
        <v>82</v>
      </c>
      <c r="D31" s="7">
        <v>290000</v>
      </c>
      <c r="E31" s="7">
        <v>150000</v>
      </c>
      <c r="F31" s="7">
        <f t="shared" si="0"/>
        <v>187057</v>
      </c>
      <c r="G31" s="7">
        <v>55688</v>
      </c>
      <c r="H31" s="7">
        <v>131369</v>
      </c>
      <c r="I31" s="7">
        <v>116767</v>
      </c>
      <c r="J31" s="7">
        <v>0</v>
      </c>
      <c r="K31" s="7">
        <f t="shared" si="1"/>
        <v>70290</v>
      </c>
    </row>
    <row r="32" spans="1:11" s="2" customFormat="1" x14ac:dyDescent="0.25">
      <c r="A32" s="6" t="s">
        <v>80</v>
      </c>
      <c r="B32" s="6" t="s">
        <v>84</v>
      </c>
      <c r="C32" s="6" t="s">
        <v>85</v>
      </c>
      <c r="D32" s="7">
        <v>176000</v>
      </c>
      <c r="E32" s="7">
        <v>125000</v>
      </c>
      <c r="F32" s="7">
        <f t="shared" si="0"/>
        <v>235533</v>
      </c>
      <c r="G32" s="7">
        <v>72867</v>
      </c>
      <c r="H32" s="7">
        <v>162666</v>
      </c>
      <c r="I32" s="7">
        <v>118518</v>
      </c>
      <c r="J32" s="7">
        <v>1851</v>
      </c>
      <c r="K32" s="7">
        <f t="shared" si="1"/>
        <v>115164</v>
      </c>
    </row>
    <row r="33" spans="1:11" s="2" customFormat="1" ht="22.5" x14ac:dyDescent="0.25">
      <c r="A33" s="6" t="s">
        <v>83</v>
      </c>
      <c r="B33" s="6" t="s">
        <v>87</v>
      </c>
      <c r="C33" s="6" t="s">
        <v>88</v>
      </c>
      <c r="D33" s="7">
        <f>D34+D37+D39</f>
        <v>12336000</v>
      </c>
      <c r="E33" s="7">
        <f>E34+E37+E39</f>
        <v>6809000</v>
      </c>
      <c r="F33" s="7">
        <f t="shared" si="0"/>
        <v>7760444</v>
      </c>
      <c r="G33" s="7">
        <f>G34+G37+G39</f>
        <v>731304</v>
      </c>
      <c r="H33" s="7">
        <f>H34+H37+H39</f>
        <v>7029140</v>
      </c>
      <c r="I33" s="7">
        <f>I34+I37+I39</f>
        <v>6425897</v>
      </c>
      <c r="J33" s="7">
        <f>J34+J37+J39</f>
        <v>75547</v>
      </c>
      <c r="K33" s="7">
        <f t="shared" si="1"/>
        <v>1259000</v>
      </c>
    </row>
    <row r="34" spans="1:11" s="2" customFormat="1" ht="22.5" x14ac:dyDescent="0.25">
      <c r="A34" s="6" t="s">
        <v>86</v>
      </c>
      <c r="B34" s="6" t="s">
        <v>90</v>
      </c>
      <c r="C34" s="6" t="s">
        <v>91</v>
      </c>
      <c r="D34" s="7">
        <f>+D35+D36</f>
        <v>10874000</v>
      </c>
      <c r="E34" s="7">
        <f>+E35+E36</f>
        <v>5911000</v>
      </c>
      <c r="F34" s="7">
        <f t="shared" si="0"/>
        <v>5486609</v>
      </c>
      <c r="G34" s="7">
        <f>+G35+G36</f>
        <v>0</v>
      </c>
      <c r="H34" s="7">
        <f>+H35+H36</f>
        <v>5486609</v>
      </c>
      <c r="I34" s="7">
        <f>+I35+I36</f>
        <v>5486609</v>
      </c>
      <c r="J34" s="7">
        <f>+J35+J36</f>
        <v>0</v>
      </c>
      <c r="K34" s="7">
        <f t="shared" si="1"/>
        <v>0</v>
      </c>
    </row>
    <row r="35" spans="1:11" s="2" customFormat="1" ht="43.5" x14ac:dyDescent="0.25">
      <c r="A35" s="6" t="s">
        <v>255</v>
      </c>
      <c r="B35" s="6" t="s">
        <v>93</v>
      </c>
      <c r="C35" s="6" t="s">
        <v>94</v>
      </c>
      <c r="D35" s="7">
        <v>4024000</v>
      </c>
      <c r="E35" s="7">
        <v>2157000</v>
      </c>
      <c r="F35" s="7">
        <f t="shared" si="0"/>
        <v>2028609</v>
      </c>
      <c r="G35" s="7">
        <v>0</v>
      </c>
      <c r="H35" s="7">
        <v>2028609</v>
      </c>
      <c r="I35" s="7">
        <v>2028609</v>
      </c>
      <c r="J35" s="7">
        <v>0</v>
      </c>
      <c r="K35" s="7">
        <f t="shared" si="1"/>
        <v>0</v>
      </c>
    </row>
    <row r="36" spans="1:11" s="2" customFormat="1" ht="22.5" x14ac:dyDescent="0.25">
      <c r="A36" s="6" t="s">
        <v>256</v>
      </c>
      <c r="B36" s="6" t="s">
        <v>96</v>
      </c>
      <c r="C36" s="6" t="s">
        <v>97</v>
      </c>
      <c r="D36" s="7">
        <v>6850000</v>
      </c>
      <c r="E36" s="7">
        <v>3754000</v>
      </c>
      <c r="F36" s="7">
        <f t="shared" si="0"/>
        <v>3458000</v>
      </c>
      <c r="G36" s="7">
        <v>0</v>
      </c>
      <c r="H36" s="7">
        <v>3458000</v>
      </c>
      <c r="I36" s="7">
        <v>3458000</v>
      </c>
      <c r="J36" s="7">
        <v>0</v>
      </c>
      <c r="K36" s="7">
        <f t="shared" si="1"/>
        <v>0</v>
      </c>
    </row>
    <row r="37" spans="1:11" s="2" customFormat="1" ht="22.5" x14ac:dyDescent="0.25">
      <c r="A37" s="6" t="s">
        <v>257</v>
      </c>
      <c r="B37" s="6" t="s">
        <v>99</v>
      </c>
      <c r="C37" s="6" t="s">
        <v>100</v>
      </c>
      <c r="D37" s="7">
        <f>D38</f>
        <v>2000</v>
      </c>
      <c r="E37" s="7">
        <f>E38</f>
        <v>2000</v>
      </c>
      <c r="F37" s="7">
        <f t="shared" si="0"/>
        <v>7</v>
      </c>
      <c r="G37" s="7">
        <f>G38</f>
        <v>0</v>
      </c>
      <c r="H37" s="7">
        <f>H38</f>
        <v>7</v>
      </c>
      <c r="I37" s="7">
        <f>I38</f>
        <v>7</v>
      </c>
      <c r="J37" s="7">
        <f>J38</f>
        <v>0</v>
      </c>
      <c r="K37" s="7">
        <f t="shared" si="1"/>
        <v>0</v>
      </c>
    </row>
    <row r="38" spans="1:11" s="2" customFormat="1" x14ac:dyDescent="0.25">
      <c r="A38" s="6" t="s">
        <v>258</v>
      </c>
      <c r="B38" s="6" t="s">
        <v>102</v>
      </c>
      <c r="C38" s="6" t="s">
        <v>103</v>
      </c>
      <c r="D38" s="7">
        <v>2000</v>
      </c>
      <c r="E38" s="7">
        <v>2000</v>
      </c>
      <c r="F38" s="7">
        <f t="shared" si="0"/>
        <v>7</v>
      </c>
      <c r="G38" s="7">
        <v>0</v>
      </c>
      <c r="H38" s="7">
        <v>7</v>
      </c>
      <c r="I38" s="7">
        <v>7</v>
      </c>
      <c r="J38" s="7">
        <v>0</v>
      </c>
      <c r="K38" s="7">
        <f t="shared" si="1"/>
        <v>0</v>
      </c>
    </row>
    <row r="39" spans="1:11" s="2" customFormat="1" ht="33" x14ac:dyDescent="0.25">
      <c r="A39" s="6" t="s">
        <v>101</v>
      </c>
      <c r="B39" s="6" t="s">
        <v>105</v>
      </c>
      <c r="C39" s="6" t="s">
        <v>106</v>
      </c>
      <c r="D39" s="7">
        <f>D40+D43+D44</f>
        <v>1460000</v>
      </c>
      <c r="E39" s="7">
        <f>E40+E43+E44</f>
        <v>896000</v>
      </c>
      <c r="F39" s="7">
        <f t="shared" si="0"/>
        <v>2273828</v>
      </c>
      <c r="G39" s="7">
        <f>G40+G43+G44</f>
        <v>731304</v>
      </c>
      <c r="H39" s="7">
        <f>H40+H43+H44</f>
        <v>1542524</v>
      </c>
      <c r="I39" s="7">
        <f>I40+I43+I44</f>
        <v>939281</v>
      </c>
      <c r="J39" s="7">
        <f>J40+J43+J44</f>
        <v>75547</v>
      </c>
      <c r="K39" s="7">
        <f t="shared" si="1"/>
        <v>1259000</v>
      </c>
    </row>
    <row r="40" spans="1:11" s="2" customFormat="1" ht="22.5" x14ac:dyDescent="0.25">
      <c r="A40" s="6" t="s">
        <v>259</v>
      </c>
      <c r="B40" s="6" t="s">
        <v>108</v>
      </c>
      <c r="C40" s="6" t="s">
        <v>109</v>
      </c>
      <c r="D40" s="7">
        <f>D41+D42</f>
        <v>1076000</v>
      </c>
      <c r="E40" s="7">
        <f>E41+E42</f>
        <v>696000</v>
      </c>
      <c r="F40" s="7">
        <f t="shared" si="0"/>
        <v>1935329</v>
      </c>
      <c r="G40" s="7">
        <f>G41+G42</f>
        <v>672427</v>
      </c>
      <c r="H40" s="7">
        <f>H41+H42</f>
        <v>1262902</v>
      </c>
      <c r="I40" s="7">
        <f>I41+I42</f>
        <v>747747</v>
      </c>
      <c r="J40" s="7">
        <f>J41+J42</f>
        <v>75547</v>
      </c>
      <c r="K40" s="7">
        <f t="shared" si="1"/>
        <v>1112035</v>
      </c>
    </row>
    <row r="41" spans="1:11" s="2" customFormat="1" ht="22.5" x14ac:dyDescent="0.25">
      <c r="A41" s="6" t="s">
        <v>104</v>
      </c>
      <c r="B41" s="6" t="s">
        <v>111</v>
      </c>
      <c r="C41" s="6" t="s">
        <v>112</v>
      </c>
      <c r="D41" s="7">
        <v>805000</v>
      </c>
      <c r="E41" s="7">
        <v>525000</v>
      </c>
      <c r="F41" s="7">
        <f t="shared" si="0"/>
        <v>1266614</v>
      </c>
      <c r="G41" s="7">
        <v>318531</v>
      </c>
      <c r="H41" s="7">
        <v>948083</v>
      </c>
      <c r="I41" s="7">
        <v>566499</v>
      </c>
      <c r="J41" s="7">
        <v>75547</v>
      </c>
      <c r="K41" s="7">
        <f t="shared" si="1"/>
        <v>624568</v>
      </c>
    </row>
    <row r="42" spans="1:11" s="2" customFormat="1" ht="22.5" x14ac:dyDescent="0.25">
      <c r="A42" s="6" t="s">
        <v>107</v>
      </c>
      <c r="B42" s="6" t="s">
        <v>114</v>
      </c>
      <c r="C42" s="6" t="s">
        <v>115</v>
      </c>
      <c r="D42" s="7">
        <v>271000</v>
      </c>
      <c r="E42" s="7">
        <v>171000</v>
      </c>
      <c r="F42" s="7">
        <f t="shared" si="0"/>
        <v>668715</v>
      </c>
      <c r="G42" s="7">
        <v>353896</v>
      </c>
      <c r="H42" s="7">
        <v>314819</v>
      </c>
      <c r="I42" s="7">
        <v>181248</v>
      </c>
      <c r="J42" s="7">
        <v>0</v>
      </c>
      <c r="K42" s="7">
        <f t="shared" si="1"/>
        <v>487467</v>
      </c>
    </row>
    <row r="43" spans="1:11" s="2" customFormat="1" ht="22.5" x14ac:dyDescent="0.25">
      <c r="A43" s="6" t="s">
        <v>110</v>
      </c>
      <c r="B43" s="6" t="s">
        <v>117</v>
      </c>
      <c r="C43" s="6" t="s">
        <v>118</v>
      </c>
      <c r="D43" s="7">
        <v>335000</v>
      </c>
      <c r="E43" s="7">
        <v>175000</v>
      </c>
      <c r="F43" s="7">
        <f t="shared" si="0"/>
        <v>260282</v>
      </c>
      <c r="G43" s="7">
        <v>30938</v>
      </c>
      <c r="H43" s="7">
        <v>229344</v>
      </c>
      <c r="I43" s="7">
        <v>156748</v>
      </c>
      <c r="J43" s="7">
        <v>0</v>
      </c>
      <c r="K43" s="7">
        <f t="shared" si="1"/>
        <v>103534</v>
      </c>
    </row>
    <row r="44" spans="1:11" s="2" customFormat="1" ht="33" x14ac:dyDescent="0.25">
      <c r="A44" s="6" t="s">
        <v>113</v>
      </c>
      <c r="B44" s="6" t="s">
        <v>120</v>
      </c>
      <c r="C44" s="6" t="s">
        <v>121</v>
      </c>
      <c r="D44" s="7">
        <v>49000</v>
      </c>
      <c r="E44" s="7">
        <v>25000</v>
      </c>
      <c r="F44" s="7">
        <f t="shared" ref="F44:F75" si="2">G44+H44</f>
        <v>78217</v>
      </c>
      <c r="G44" s="7">
        <v>27939</v>
      </c>
      <c r="H44" s="7">
        <v>50278</v>
      </c>
      <c r="I44" s="7">
        <v>34786</v>
      </c>
      <c r="J44" s="7">
        <v>0</v>
      </c>
      <c r="K44" s="7">
        <f t="shared" ref="K44:K75" si="3">F44-I44-J44</f>
        <v>43431</v>
      </c>
    </row>
    <row r="45" spans="1:11" s="2" customFormat="1" ht="22.5" x14ac:dyDescent="0.25">
      <c r="A45" s="6" t="s">
        <v>116</v>
      </c>
      <c r="B45" s="6" t="s">
        <v>123</v>
      </c>
      <c r="C45" s="6" t="s">
        <v>124</v>
      </c>
      <c r="D45" s="7">
        <f>D46</f>
        <v>1000</v>
      </c>
      <c r="E45" s="7">
        <f>E46</f>
        <v>1000</v>
      </c>
      <c r="F45" s="7">
        <f t="shared" si="2"/>
        <v>437</v>
      </c>
      <c r="G45" s="7">
        <f t="shared" ref="G45:J46" si="4">G46</f>
        <v>427</v>
      </c>
      <c r="H45" s="7">
        <f t="shared" si="4"/>
        <v>10</v>
      </c>
      <c r="I45" s="7">
        <f t="shared" si="4"/>
        <v>5</v>
      </c>
      <c r="J45" s="7">
        <f t="shared" si="4"/>
        <v>90</v>
      </c>
      <c r="K45" s="7">
        <f t="shared" si="3"/>
        <v>342</v>
      </c>
    </row>
    <row r="46" spans="1:11" s="2" customFormat="1" x14ac:dyDescent="0.25">
      <c r="A46" s="6" t="s">
        <v>119</v>
      </c>
      <c r="B46" s="6" t="s">
        <v>126</v>
      </c>
      <c r="C46" s="6" t="s">
        <v>127</v>
      </c>
      <c r="D46" s="7">
        <f>D47</f>
        <v>1000</v>
      </c>
      <c r="E46" s="7">
        <f>E47</f>
        <v>1000</v>
      </c>
      <c r="F46" s="7">
        <f t="shared" si="2"/>
        <v>437</v>
      </c>
      <c r="G46" s="7">
        <f t="shared" si="4"/>
        <v>427</v>
      </c>
      <c r="H46" s="7">
        <f t="shared" si="4"/>
        <v>10</v>
      </c>
      <c r="I46" s="7">
        <f t="shared" si="4"/>
        <v>5</v>
      </c>
      <c r="J46" s="7">
        <f t="shared" si="4"/>
        <v>90</v>
      </c>
      <c r="K46" s="7">
        <f t="shared" si="3"/>
        <v>342</v>
      </c>
    </row>
    <row r="47" spans="1:11" s="2" customFormat="1" x14ac:dyDescent="0.25">
      <c r="A47" s="6" t="s">
        <v>122</v>
      </c>
      <c r="B47" s="6" t="s">
        <v>129</v>
      </c>
      <c r="C47" s="6" t="s">
        <v>130</v>
      </c>
      <c r="D47" s="7">
        <v>1000</v>
      </c>
      <c r="E47" s="7">
        <v>1000</v>
      </c>
      <c r="F47" s="7">
        <f t="shared" si="2"/>
        <v>437</v>
      </c>
      <c r="G47" s="7">
        <v>427</v>
      </c>
      <c r="H47" s="7">
        <v>10</v>
      </c>
      <c r="I47" s="7">
        <v>5</v>
      </c>
      <c r="J47" s="7">
        <v>90</v>
      </c>
      <c r="K47" s="7">
        <f t="shared" si="3"/>
        <v>342</v>
      </c>
    </row>
    <row r="48" spans="1:11" s="2" customFormat="1" x14ac:dyDescent="0.25">
      <c r="A48" s="6" t="s">
        <v>125</v>
      </c>
      <c r="B48" s="6" t="s">
        <v>132</v>
      </c>
      <c r="C48" s="6" t="s">
        <v>133</v>
      </c>
      <c r="D48" s="7">
        <f>D49+D53</f>
        <v>-2710133</v>
      </c>
      <c r="E48" s="7">
        <f>E49+E53</f>
        <v>-616622</v>
      </c>
      <c r="F48" s="7">
        <f t="shared" si="2"/>
        <v>2651915</v>
      </c>
      <c r="G48" s="7">
        <f>G49+G53</f>
        <v>2812705</v>
      </c>
      <c r="H48" s="7">
        <f>H49+H53</f>
        <v>-160790</v>
      </c>
      <c r="I48" s="7">
        <f>I49+I53</f>
        <v>-1041496</v>
      </c>
      <c r="J48" s="7">
        <f>J49+J53</f>
        <v>0</v>
      </c>
      <c r="K48" s="7">
        <f t="shared" si="3"/>
        <v>3693411</v>
      </c>
    </row>
    <row r="49" spans="1:11" s="2" customFormat="1" ht="22.5" x14ac:dyDescent="0.25">
      <c r="A49" s="6" t="s">
        <v>128</v>
      </c>
      <c r="B49" s="6" t="s">
        <v>135</v>
      </c>
      <c r="C49" s="6" t="s">
        <v>136</v>
      </c>
      <c r="D49" s="7">
        <f>D50</f>
        <v>2800000</v>
      </c>
      <c r="E49" s="7">
        <f>E50</f>
        <v>2500000</v>
      </c>
      <c r="F49" s="7">
        <f t="shared" si="2"/>
        <v>3723540</v>
      </c>
      <c r="G49" s="7">
        <f>G50</f>
        <v>1882205</v>
      </c>
      <c r="H49" s="7">
        <f>H50</f>
        <v>1841335</v>
      </c>
      <c r="I49" s="7">
        <f>I50</f>
        <v>923851</v>
      </c>
      <c r="J49" s="7">
        <f>J50</f>
        <v>0</v>
      </c>
      <c r="K49" s="7">
        <f t="shared" si="3"/>
        <v>2799689</v>
      </c>
    </row>
    <row r="50" spans="1:11" s="2" customFormat="1" ht="22.5" x14ac:dyDescent="0.25">
      <c r="A50" s="6" t="s">
        <v>131</v>
      </c>
      <c r="B50" s="6" t="s">
        <v>138</v>
      </c>
      <c r="C50" s="6" t="s">
        <v>139</v>
      </c>
      <c r="D50" s="7">
        <f>+D51</f>
        <v>2800000</v>
      </c>
      <c r="E50" s="7">
        <f>+E51</f>
        <v>2500000</v>
      </c>
      <c r="F50" s="7">
        <f t="shared" si="2"/>
        <v>3723540</v>
      </c>
      <c r="G50" s="7">
        <f>+G51</f>
        <v>1882205</v>
      </c>
      <c r="H50" s="7">
        <f>+H51</f>
        <v>1841335</v>
      </c>
      <c r="I50" s="7">
        <f>+I51</f>
        <v>923851</v>
      </c>
      <c r="J50" s="7">
        <f>+J51</f>
        <v>0</v>
      </c>
      <c r="K50" s="7">
        <f t="shared" si="3"/>
        <v>2799689</v>
      </c>
    </row>
    <row r="51" spans="1:11" s="2" customFormat="1" x14ac:dyDescent="0.25">
      <c r="A51" s="6" t="s">
        <v>260</v>
      </c>
      <c r="B51" s="6" t="s">
        <v>141</v>
      </c>
      <c r="C51" s="6" t="s">
        <v>142</v>
      </c>
      <c r="D51" s="7">
        <f>D52</f>
        <v>2800000</v>
      </c>
      <c r="E51" s="7">
        <f>E52</f>
        <v>2500000</v>
      </c>
      <c r="F51" s="7">
        <f t="shared" si="2"/>
        <v>3723540</v>
      </c>
      <c r="G51" s="7">
        <f>G52</f>
        <v>1882205</v>
      </c>
      <c r="H51" s="7">
        <f>H52</f>
        <v>1841335</v>
      </c>
      <c r="I51" s="7">
        <f>I52</f>
        <v>923851</v>
      </c>
      <c r="J51" s="7">
        <f>J52</f>
        <v>0</v>
      </c>
      <c r="K51" s="7">
        <f t="shared" si="3"/>
        <v>2799689</v>
      </c>
    </row>
    <row r="52" spans="1:11" s="2" customFormat="1" ht="22.5" x14ac:dyDescent="0.25">
      <c r="A52" s="6" t="s">
        <v>261</v>
      </c>
      <c r="B52" s="6" t="s">
        <v>144</v>
      </c>
      <c r="C52" s="6" t="s">
        <v>145</v>
      </c>
      <c r="D52" s="7">
        <v>2800000</v>
      </c>
      <c r="E52" s="7">
        <v>2500000</v>
      </c>
      <c r="F52" s="7">
        <f t="shared" si="2"/>
        <v>3723540</v>
      </c>
      <c r="G52" s="7">
        <v>1882205</v>
      </c>
      <c r="H52" s="7">
        <v>1841335</v>
      </c>
      <c r="I52" s="7">
        <v>923851</v>
      </c>
      <c r="J52" s="7">
        <v>0</v>
      </c>
      <c r="K52" s="7">
        <f t="shared" si="3"/>
        <v>2799689</v>
      </c>
    </row>
    <row r="53" spans="1:11" s="2" customFormat="1" ht="22.5" x14ac:dyDescent="0.25">
      <c r="A53" s="6" t="s">
        <v>262</v>
      </c>
      <c r="B53" s="6" t="s">
        <v>147</v>
      </c>
      <c r="C53" s="6" t="s">
        <v>148</v>
      </c>
      <c r="D53" s="7">
        <f>D54+D57+D59+D62+D65</f>
        <v>-5510133</v>
      </c>
      <c r="E53" s="7">
        <f>E54+E57+E59+E62+E65</f>
        <v>-3116622</v>
      </c>
      <c r="F53" s="7">
        <f t="shared" si="2"/>
        <v>-1071625</v>
      </c>
      <c r="G53" s="7">
        <f>G54+G57+G59+G62+G65</f>
        <v>930500</v>
      </c>
      <c r="H53" s="7">
        <f>H54+H57+H59+H62+H65</f>
        <v>-2002125</v>
      </c>
      <c r="I53" s="7">
        <f>I54+I57+I59+I62+I65</f>
        <v>-1965347</v>
      </c>
      <c r="J53" s="7">
        <f>J54+J57+J59+J62+J65</f>
        <v>0</v>
      </c>
      <c r="K53" s="7">
        <f t="shared" si="3"/>
        <v>893722</v>
      </c>
    </row>
    <row r="54" spans="1:11" s="2" customFormat="1" ht="43.5" x14ac:dyDescent="0.25">
      <c r="A54" s="6" t="s">
        <v>263</v>
      </c>
      <c r="B54" s="6" t="s">
        <v>150</v>
      </c>
      <c r="C54" s="6" t="s">
        <v>151</v>
      </c>
      <c r="D54" s="7">
        <f>D55+D56</f>
        <v>4011301</v>
      </c>
      <c r="E54" s="7">
        <f>E55+E56</f>
        <v>3561301</v>
      </c>
      <c r="F54" s="7">
        <f t="shared" si="2"/>
        <v>1196619</v>
      </c>
      <c r="G54" s="7">
        <f>G55+G56</f>
        <v>44125</v>
      </c>
      <c r="H54" s="7">
        <f>H55+H56</f>
        <v>1152494</v>
      </c>
      <c r="I54" s="7">
        <f>I55+I56</f>
        <v>1164165</v>
      </c>
      <c r="J54" s="7">
        <f>J55+J56</f>
        <v>0</v>
      </c>
      <c r="K54" s="7">
        <f t="shared" si="3"/>
        <v>32454</v>
      </c>
    </row>
    <row r="55" spans="1:11" s="2" customFormat="1" x14ac:dyDescent="0.25">
      <c r="A55" s="6" t="s">
        <v>146</v>
      </c>
      <c r="B55" s="6" t="s">
        <v>153</v>
      </c>
      <c r="C55" s="6" t="s">
        <v>154</v>
      </c>
      <c r="D55" s="7">
        <v>1300000</v>
      </c>
      <c r="E55" s="7">
        <v>1100000</v>
      </c>
      <c r="F55" s="7">
        <f t="shared" si="2"/>
        <v>527555</v>
      </c>
      <c r="G55" s="7">
        <v>0</v>
      </c>
      <c r="H55" s="7">
        <v>527555</v>
      </c>
      <c r="I55" s="7">
        <v>527555</v>
      </c>
      <c r="J55" s="7">
        <v>0</v>
      </c>
      <c r="K55" s="7">
        <f t="shared" si="3"/>
        <v>0</v>
      </c>
    </row>
    <row r="56" spans="1:11" s="2" customFormat="1" ht="22.5" x14ac:dyDescent="0.25">
      <c r="A56" s="6" t="s">
        <v>264</v>
      </c>
      <c r="B56" s="6" t="s">
        <v>156</v>
      </c>
      <c r="C56" s="6" t="s">
        <v>157</v>
      </c>
      <c r="D56" s="7">
        <v>2711301</v>
      </c>
      <c r="E56" s="7">
        <v>2461301</v>
      </c>
      <c r="F56" s="7">
        <f t="shared" si="2"/>
        <v>669064</v>
      </c>
      <c r="G56" s="7">
        <v>44125</v>
      </c>
      <c r="H56" s="7">
        <v>624939</v>
      </c>
      <c r="I56" s="7">
        <v>636610</v>
      </c>
      <c r="J56" s="7">
        <v>0</v>
      </c>
      <c r="K56" s="7">
        <f t="shared" si="3"/>
        <v>32454</v>
      </c>
    </row>
    <row r="57" spans="1:11" s="2" customFormat="1" ht="22.5" x14ac:dyDescent="0.25">
      <c r="A57" s="6" t="s">
        <v>265</v>
      </c>
      <c r="B57" s="6" t="s">
        <v>159</v>
      </c>
      <c r="C57" s="6" t="s">
        <v>160</v>
      </c>
      <c r="D57" s="7">
        <f>D58</f>
        <v>3000</v>
      </c>
      <c r="E57" s="7">
        <f>E58</f>
        <v>2000</v>
      </c>
      <c r="F57" s="7">
        <f t="shared" si="2"/>
        <v>415</v>
      </c>
      <c r="G57" s="7">
        <f>G58</f>
        <v>0</v>
      </c>
      <c r="H57" s="7">
        <f>H58</f>
        <v>415</v>
      </c>
      <c r="I57" s="7">
        <f>I58</f>
        <v>415</v>
      </c>
      <c r="J57" s="7">
        <f>J58</f>
        <v>0</v>
      </c>
      <c r="K57" s="7">
        <f t="shared" si="3"/>
        <v>0</v>
      </c>
    </row>
    <row r="58" spans="1:11" s="2" customFormat="1" x14ac:dyDescent="0.25">
      <c r="A58" s="6" t="s">
        <v>155</v>
      </c>
      <c r="B58" s="6" t="s">
        <v>162</v>
      </c>
      <c r="C58" s="6" t="s">
        <v>163</v>
      </c>
      <c r="D58" s="7">
        <v>3000</v>
      </c>
      <c r="E58" s="7">
        <v>2000</v>
      </c>
      <c r="F58" s="7">
        <f t="shared" si="2"/>
        <v>415</v>
      </c>
      <c r="G58" s="7">
        <v>0</v>
      </c>
      <c r="H58" s="7">
        <v>415</v>
      </c>
      <c r="I58" s="7">
        <v>415</v>
      </c>
      <c r="J58" s="7">
        <v>0</v>
      </c>
      <c r="K58" s="7">
        <f t="shared" si="3"/>
        <v>0</v>
      </c>
    </row>
    <row r="59" spans="1:11" s="2" customFormat="1" ht="22.5" x14ac:dyDescent="0.25">
      <c r="A59" s="6" t="s">
        <v>161</v>
      </c>
      <c r="B59" s="6" t="s">
        <v>165</v>
      </c>
      <c r="C59" s="6" t="s">
        <v>166</v>
      </c>
      <c r="D59" s="7">
        <f>D60</f>
        <v>656000</v>
      </c>
      <c r="E59" s="7">
        <f>E60</f>
        <v>356000</v>
      </c>
      <c r="F59" s="7">
        <f t="shared" si="2"/>
        <v>1122318</v>
      </c>
      <c r="G59" s="7">
        <f t="shared" ref="G59:J60" si="5">G60</f>
        <v>880119</v>
      </c>
      <c r="H59" s="7">
        <f t="shared" si="5"/>
        <v>242199</v>
      </c>
      <c r="I59" s="7">
        <f t="shared" si="5"/>
        <v>266438</v>
      </c>
      <c r="J59" s="7">
        <f t="shared" si="5"/>
        <v>0</v>
      </c>
      <c r="K59" s="7">
        <f t="shared" si="3"/>
        <v>855880</v>
      </c>
    </row>
    <row r="60" spans="1:11" s="2" customFormat="1" ht="22.5" x14ac:dyDescent="0.25">
      <c r="A60" s="6" t="s">
        <v>266</v>
      </c>
      <c r="B60" s="6" t="s">
        <v>168</v>
      </c>
      <c r="C60" s="6" t="s">
        <v>169</v>
      </c>
      <c r="D60" s="7">
        <f>D61</f>
        <v>656000</v>
      </c>
      <c r="E60" s="7">
        <f>E61</f>
        <v>356000</v>
      </c>
      <c r="F60" s="7">
        <f t="shared" si="2"/>
        <v>1122318</v>
      </c>
      <c r="G60" s="7">
        <f t="shared" si="5"/>
        <v>880119</v>
      </c>
      <c r="H60" s="7">
        <f t="shared" si="5"/>
        <v>242199</v>
      </c>
      <c r="I60" s="7">
        <f t="shared" si="5"/>
        <v>266438</v>
      </c>
      <c r="J60" s="7">
        <f t="shared" si="5"/>
        <v>0</v>
      </c>
      <c r="K60" s="7">
        <f t="shared" si="3"/>
        <v>855880</v>
      </c>
    </row>
    <row r="61" spans="1:11" s="2" customFormat="1" ht="22.5" x14ac:dyDescent="0.25">
      <c r="A61" s="6" t="s">
        <v>164</v>
      </c>
      <c r="B61" s="6" t="s">
        <v>171</v>
      </c>
      <c r="C61" s="6" t="s">
        <v>172</v>
      </c>
      <c r="D61" s="7">
        <v>656000</v>
      </c>
      <c r="E61" s="7">
        <v>356000</v>
      </c>
      <c r="F61" s="7">
        <f t="shared" si="2"/>
        <v>1122318</v>
      </c>
      <c r="G61" s="7">
        <v>880119</v>
      </c>
      <c r="H61" s="7">
        <v>242199</v>
      </c>
      <c r="I61" s="7">
        <v>266438</v>
      </c>
      <c r="J61" s="7">
        <v>0</v>
      </c>
      <c r="K61" s="7">
        <f t="shared" si="3"/>
        <v>855880</v>
      </c>
    </row>
    <row r="62" spans="1:11" s="2" customFormat="1" ht="33" x14ac:dyDescent="0.25">
      <c r="A62" s="6" t="s">
        <v>267</v>
      </c>
      <c r="B62" s="6" t="s">
        <v>174</v>
      </c>
      <c r="C62" s="6" t="s">
        <v>175</v>
      </c>
      <c r="D62" s="7">
        <f>+D63+D64</f>
        <v>82000</v>
      </c>
      <c r="E62" s="7">
        <f>+E63+E64</f>
        <v>45000</v>
      </c>
      <c r="F62" s="7">
        <f t="shared" si="2"/>
        <v>23297</v>
      </c>
      <c r="G62" s="7">
        <f>+G63+G64</f>
        <v>6256</v>
      </c>
      <c r="H62" s="7">
        <f>+H63+H64</f>
        <v>17041</v>
      </c>
      <c r="I62" s="7">
        <f>+I63+I64</f>
        <v>17909</v>
      </c>
      <c r="J62" s="7">
        <f>+J63+J64</f>
        <v>0</v>
      </c>
      <c r="K62" s="7">
        <f t="shared" si="3"/>
        <v>5388</v>
      </c>
    </row>
    <row r="63" spans="1:11" s="2" customFormat="1" x14ac:dyDescent="0.25">
      <c r="A63" s="6" t="s">
        <v>268</v>
      </c>
      <c r="B63" s="6" t="s">
        <v>177</v>
      </c>
      <c r="C63" s="6" t="s">
        <v>178</v>
      </c>
      <c r="D63" s="7">
        <v>10000</v>
      </c>
      <c r="E63" s="7">
        <v>5000</v>
      </c>
      <c r="F63" s="7">
        <f t="shared" si="2"/>
        <v>7989</v>
      </c>
      <c r="G63" s="7">
        <v>6256</v>
      </c>
      <c r="H63" s="7">
        <v>1733</v>
      </c>
      <c r="I63" s="7">
        <v>2601</v>
      </c>
      <c r="J63" s="7">
        <v>0</v>
      </c>
      <c r="K63" s="7">
        <f t="shared" si="3"/>
        <v>5388</v>
      </c>
    </row>
    <row r="64" spans="1:11" s="2" customFormat="1" x14ac:dyDescent="0.25">
      <c r="A64" s="6" t="s">
        <v>269</v>
      </c>
      <c r="B64" s="6" t="s">
        <v>180</v>
      </c>
      <c r="C64" s="6" t="s">
        <v>181</v>
      </c>
      <c r="D64" s="7">
        <v>72000</v>
      </c>
      <c r="E64" s="7">
        <v>40000</v>
      </c>
      <c r="F64" s="7">
        <f t="shared" si="2"/>
        <v>15308</v>
      </c>
      <c r="G64" s="7">
        <v>0</v>
      </c>
      <c r="H64" s="7">
        <v>15308</v>
      </c>
      <c r="I64" s="7">
        <v>15308</v>
      </c>
      <c r="J64" s="7">
        <v>0</v>
      </c>
      <c r="K64" s="7">
        <f t="shared" si="3"/>
        <v>0</v>
      </c>
    </row>
    <row r="65" spans="1:12" s="2" customFormat="1" ht="22.5" x14ac:dyDescent="0.25">
      <c r="A65" s="6" t="s">
        <v>270</v>
      </c>
      <c r="B65" s="6" t="s">
        <v>271</v>
      </c>
      <c r="C65" s="6" t="s">
        <v>272</v>
      </c>
      <c r="D65" s="7">
        <f>+D66</f>
        <v>-10262434</v>
      </c>
      <c r="E65" s="7">
        <f>+E66</f>
        <v>-7080923</v>
      </c>
      <c r="F65" s="7">
        <f t="shared" si="2"/>
        <v>-3414274</v>
      </c>
      <c r="G65" s="7">
        <f>+G66</f>
        <v>0</v>
      </c>
      <c r="H65" s="7">
        <f>+H66</f>
        <v>-3414274</v>
      </c>
      <c r="I65" s="7">
        <f>+I66</f>
        <v>-3414274</v>
      </c>
      <c r="J65" s="7">
        <f>+J66</f>
        <v>0</v>
      </c>
      <c r="K65" s="7">
        <f t="shared" si="3"/>
        <v>0</v>
      </c>
    </row>
    <row r="66" spans="1:12" s="2" customFormat="1" ht="33" x14ac:dyDescent="0.25">
      <c r="A66" s="6" t="s">
        <v>273</v>
      </c>
      <c r="B66" s="6" t="s">
        <v>183</v>
      </c>
      <c r="C66" s="6" t="s">
        <v>184</v>
      </c>
      <c r="D66" s="7">
        <v>-10262434</v>
      </c>
      <c r="E66" s="7">
        <v>-7080923</v>
      </c>
      <c r="F66" s="7">
        <f t="shared" si="2"/>
        <v>-3414274</v>
      </c>
      <c r="G66" s="7">
        <v>0</v>
      </c>
      <c r="H66" s="7">
        <v>-3414274</v>
      </c>
      <c r="I66" s="7">
        <v>-3414274</v>
      </c>
      <c r="J66" s="7">
        <v>0</v>
      </c>
      <c r="K66" s="7">
        <f t="shared" si="3"/>
        <v>0</v>
      </c>
    </row>
    <row r="67" spans="1:12" s="2" customFormat="1" x14ac:dyDescent="0.25">
      <c r="A67" s="6" t="s">
        <v>194</v>
      </c>
      <c r="B67" s="6" t="s">
        <v>201</v>
      </c>
      <c r="C67" s="6" t="s">
        <v>202</v>
      </c>
      <c r="D67" s="7">
        <f>D68</f>
        <v>1403000</v>
      </c>
      <c r="E67" s="7">
        <f>E68</f>
        <v>1403000</v>
      </c>
      <c r="F67" s="7">
        <f t="shared" si="2"/>
        <v>1054834</v>
      </c>
      <c r="G67" s="7">
        <f>G68</f>
        <v>0</v>
      </c>
      <c r="H67" s="7">
        <f>H68</f>
        <v>1054834</v>
      </c>
      <c r="I67" s="7">
        <f>I68</f>
        <v>1054834</v>
      </c>
      <c r="J67" s="7">
        <f>J68</f>
        <v>0</v>
      </c>
      <c r="K67" s="7">
        <f t="shared" si="3"/>
        <v>0</v>
      </c>
    </row>
    <row r="68" spans="1:12" s="2" customFormat="1" ht="22.5" x14ac:dyDescent="0.25">
      <c r="A68" s="6" t="s">
        <v>274</v>
      </c>
      <c r="B68" s="6" t="s">
        <v>204</v>
      </c>
      <c r="C68" s="6" t="s">
        <v>205</v>
      </c>
      <c r="D68" s="7">
        <f>D69+D72</f>
        <v>1403000</v>
      </c>
      <c r="E68" s="7">
        <f>E69+E72</f>
        <v>1403000</v>
      </c>
      <c r="F68" s="7">
        <f t="shared" si="2"/>
        <v>1054834</v>
      </c>
      <c r="G68" s="7">
        <f>G69+G72</f>
        <v>0</v>
      </c>
      <c r="H68" s="7">
        <f>H69+H72</f>
        <v>1054834</v>
      </c>
      <c r="I68" s="7">
        <f>I69+I72</f>
        <v>1054834</v>
      </c>
      <c r="J68" s="7">
        <f>J69+J72</f>
        <v>0</v>
      </c>
      <c r="K68" s="7">
        <f t="shared" si="3"/>
        <v>0</v>
      </c>
    </row>
    <row r="69" spans="1:12" s="2" customFormat="1" ht="96" x14ac:dyDescent="0.25">
      <c r="A69" s="6" t="s">
        <v>275</v>
      </c>
      <c r="B69" s="6" t="s">
        <v>207</v>
      </c>
      <c r="C69" s="6" t="s">
        <v>208</v>
      </c>
      <c r="D69" s="7">
        <f>+D70+D71</f>
        <v>1138000</v>
      </c>
      <c r="E69" s="7">
        <f>+E70+E71</f>
        <v>1138000</v>
      </c>
      <c r="F69" s="7">
        <f t="shared" si="2"/>
        <v>804834</v>
      </c>
      <c r="G69" s="7">
        <f>+G70+G71</f>
        <v>0</v>
      </c>
      <c r="H69" s="7">
        <f>+H70+H71</f>
        <v>804834</v>
      </c>
      <c r="I69" s="7">
        <f>+I70+I71</f>
        <v>804834</v>
      </c>
      <c r="J69" s="7">
        <f>+J70+J71</f>
        <v>0</v>
      </c>
      <c r="K69" s="7">
        <f t="shared" si="3"/>
        <v>0</v>
      </c>
    </row>
    <row r="70" spans="1:12" s="2" customFormat="1" ht="33" x14ac:dyDescent="0.25">
      <c r="A70" s="6" t="s">
        <v>276</v>
      </c>
      <c r="B70" s="6" t="s">
        <v>210</v>
      </c>
      <c r="C70" s="6" t="s">
        <v>211</v>
      </c>
      <c r="D70" s="7">
        <v>3000</v>
      </c>
      <c r="E70" s="7">
        <v>3000</v>
      </c>
      <c r="F70" s="7">
        <f t="shared" si="2"/>
        <v>2045</v>
      </c>
      <c r="G70" s="7">
        <v>0</v>
      </c>
      <c r="H70" s="7">
        <v>2045</v>
      </c>
      <c r="I70" s="7">
        <v>2045</v>
      </c>
      <c r="J70" s="7">
        <v>0</v>
      </c>
      <c r="K70" s="7">
        <f t="shared" si="3"/>
        <v>0</v>
      </c>
    </row>
    <row r="71" spans="1:12" s="2" customFormat="1" ht="22.5" x14ac:dyDescent="0.25">
      <c r="A71" s="6" t="s">
        <v>277</v>
      </c>
      <c r="B71" s="6" t="s">
        <v>219</v>
      </c>
      <c r="C71" s="6" t="s">
        <v>220</v>
      </c>
      <c r="D71" s="7">
        <v>1135000</v>
      </c>
      <c r="E71" s="7">
        <v>1135000</v>
      </c>
      <c r="F71" s="7">
        <f t="shared" si="2"/>
        <v>802789</v>
      </c>
      <c r="G71" s="7">
        <v>0</v>
      </c>
      <c r="H71" s="7">
        <v>802789</v>
      </c>
      <c r="I71" s="7">
        <v>802789</v>
      </c>
      <c r="J71" s="7">
        <v>0</v>
      </c>
      <c r="K71" s="7">
        <f t="shared" si="3"/>
        <v>0</v>
      </c>
    </row>
    <row r="72" spans="1:12" s="2" customFormat="1" ht="33" x14ac:dyDescent="0.25">
      <c r="A72" s="6" t="s">
        <v>278</v>
      </c>
      <c r="B72" s="6" t="s">
        <v>222</v>
      </c>
      <c r="C72" s="6" t="s">
        <v>223</v>
      </c>
      <c r="D72" s="7">
        <f>+D73</f>
        <v>265000</v>
      </c>
      <c r="E72" s="7">
        <f>+E73</f>
        <v>265000</v>
      </c>
      <c r="F72" s="7">
        <f t="shared" si="2"/>
        <v>250000</v>
      </c>
      <c r="G72" s="7">
        <f>+G73</f>
        <v>0</v>
      </c>
      <c r="H72" s="7">
        <f>+H73</f>
        <v>250000</v>
      </c>
      <c r="I72" s="7">
        <f>+I73</f>
        <v>250000</v>
      </c>
      <c r="J72" s="7">
        <f>+J73</f>
        <v>0</v>
      </c>
      <c r="K72" s="7">
        <f t="shared" si="3"/>
        <v>0</v>
      </c>
    </row>
    <row r="73" spans="1:12" s="2" customFormat="1" ht="33" x14ac:dyDescent="0.25">
      <c r="A73" s="6" t="s">
        <v>279</v>
      </c>
      <c r="B73" s="6" t="s">
        <v>225</v>
      </c>
      <c r="C73" s="6" t="s">
        <v>226</v>
      </c>
      <c r="D73" s="7">
        <v>265000</v>
      </c>
      <c r="E73" s="7">
        <v>265000</v>
      </c>
      <c r="F73" s="7">
        <f t="shared" si="2"/>
        <v>250000</v>
      </c>
      <c r="G73" s="7">
        <v>0</v>
      </c>
      <c r="H73" s="7">
        <v>250000</v>
      </c>
      <c r="I73" s="7">
        <v>250000</v>
      </c>
      <c r="J73" s="7">
        <v>0</v>
      </c>
      <c r="K73" s="7">
        <f t="shared" si="3"/>
        <v>0</v>
      </c>
    </row>
    <row r="74" spans="1:12" s="2" customFormat="1" x14ac:dyDescent="0.25">
      <c r="A74" s="4"/>
      <c r="B74" s="4"/>
      <c r="C74" s="4"/>
      <c r="D74" s="5"/>
      <c r="E74" s="5"/>
      <c r="F74" s="5"/>
      <c r="G74" s="5"/>
      <c r="H74" s="5"/>
      <c r="I74" s="5"/>
      <c r="J74" s="5"/>
      <c r="K74" s="5"/>
    </row>
    <row r="75" spans="1:12" x14ac:dyDescent="0.25">
      <c r="A75" s="10" t="s">
        <v>244</v>
      </c>
      <c r="B75" s="10"/>
      <c r="C75" s="10"/>
      <c r="D75" s="10"/>
      <c r="E75" s="10" t="s">
        <v>246</v>
      </c>
      <c r="F75" s="10"/>
      <c r="G75" s="10"/>
      <c r="H75" s="10"/>
      <c r="I75" s="10" t="s">
        <v>248</v>
      </c>
      <c r="J75" s="10"/>
      <c r="K75" s="10"/>
      <c r="L75" s="10"/>
    </row>
    <row r="76" spans="1:12" x14ac:dyDescent="0.25">
      <c r="A76" s="11" t="s">
        <v>245</v>
      </c>
      <c r="B76" s="11"/>
      <c r="C76" s="11"/>
      <c r="D76" s="11"/>
      <c r="E76" s="11" t="s">
        <v>247</v>
      </c>
      <c r="F76" s="11"/>
      <c r="G76" s="11"/>
      <c r="H76" s="11"/>
      <c r="I76" s="11"/>
      <c r="J76" s="11"/>
      <c r="K76" s="11"/>
      <c r="L76" s="11"/>
    </row>
    <row r="149" spans="1:20" x14ac:dyDescent="0.25">
      <c r="A149" s="8"/>
      <c r="B149" s="8"/>
      <c r="C149" s="8"/>
      <c r="D149" s="8"/>
      <c r="I149" s="8"/>
      <c r="J149" s="8"/>
      <c r="K149" s="8"/>
      <c r="L149" s="8"/>
      <c r="Q149" s="8"/>
      <c r="R149" s="8"/>
      <c r="S149" s="8"/>
      <c r="T149" s="8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75:D75"/>
    <mergeCell ref="A76:D76"/>
    <mergeCell ref="E75:H75"/>
    <mergeCell ref="E76:H76"/>
    <mergeCell ref="I75:L75"/>
    <mergeCell ref="I76:L7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67"/>
  <sheetViews>
    <sheetView topLeftCell="A2" workbookViewId="0">
      <selection activeCell="B12" sqref="B12:K32"/>
    </sheetView>
  </sheetViews>
  <sheetFormatPr defaultRowHeight="15" x14ac:dyDescent="0.25"/>
  <cols>
    <col min="1" max="1" width="4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69.95" customHeight="1" x14ac:dyDescent="0.25">
      <c r="A4" s="15" t="s">
        <v>280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2" customFormat="1" ht="15.75" thickBot="1" x14ac:dyDescent="0.3">
      <c r="A7" s="12" t="s">
        <v>5</v>
      </c>
      <c r="B7" s="12"/>
      <c r="C7" s="12" t="s">
        <v>7</v>
      </c>
      <c r="D7" s="12" t="s">
        <v>9</v>
      </c>
      <c r="E7" s="12" t="s">
        <v>10</v>
      </c>
      <c r="F7" s="12" t="s">
        <v>11</v>
      </c>
      <c r="G7" s="12"/>
      <c r="H7" s="12"/>
      <c r="I7" s="12" t="s">
        <v>16</v>
      </c>
      <c r="J7" s="12" t="s">
        <v>17</v>
      </c>
      <c r="K7" s="12" t="s">
        <v>18</v>
      </c>
    </row>
    <row r="8" spans="1:11" s="2" customFormat="1" ht="15.75" thickBot="1" x14ac:dyDescent="0.3">
      <c r="A8" s="12"/>
      <c r="B8" s="12"/>
      <c r="C8" s="12"/>
      <c r="D8" s="12"/>
      <c r="E8" s="12"/>
      <c r="F8" s="12" t="s">
        <v>12</v>
      </c>
      <c r="G8" s="12" t="s">
        <v>14</v>
      </c>
      <c r="H8" s="12" t="s">
        <v>15</v>
      </c>
      <c r="I8" s="12"/>
      <c r="J8" s="12"/>
      <c r="K8" s="12"/>
    </row>
    <row r="9" spans="1:11" s="2" customFormat="1" ht="15.75" thickBo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2" customFormat="1" ht="15.75" thickBot="1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2" customFormat="1" ht="15.75" thickBot="1" x14ac:dyDescent="0.3">
      <c r="A11" s="12" t="s">
        <v>6</v>
      </c>
      <c r="B11" s="12"/>
      <c r="C11" s="3" t="s">
        <v>8</v>
      </c>
      <c r="D11" s="3">
        <v>1</v>
      </c>
      <c r="E11" s="3">
        <v>2</v>
      </c>
      <c r="F11" s="3" t="s">
        <v>13</v>
      </c>
      <c r="G11" s="3">
        <v>4</v>
      </c>
      <c r="H11" s="3">
        <v>5</v>
      </c>
      <c r="I11" s="3">
        <v>6</v>
      </c>
      <c r="J11" s="3">
        <v>7</v>
      </c>
      <c r="K11" s="3" t="s">
        <v>19</v>
      </c>
    </row>
    <row r="12" spans="1:11" s="2" customFormat="1" ht="22.5" x14ac:dyDescent="0.25">
      <c r="A12" s="6" t="s">
        <v>20</v>
      </c>
      <c r="B12" s="6" t="s">
        <v>281</v>
      </c>
      <c r="C12" s="6" t="s">
        <v>22</v>
      </c>
      <c r="D12" s="7">
        <f>D13+D18+D22+D27</f>
        <v>28258052</v>
      </c>
      <c r="E12" s="7">
        <f>E13+E18+E22+E27</f>
        <v>22595844</v>
      </c>
      <c r="F12" s="7">
        <f t="shared" ref="F12:F32" si="0">G12+H12</f>
        <v>8281862</v>
      </c>
      <c r="G12" s="7">
        <f>G13+G18+G22+G27</f>
        <v>0</v>
      </c>
      <c r="H12" s="7">
        <f>H13+H18+H22+H27</f>
        <v>8281862</v>
      </c>
      <c r="I12" s="7">
        <f>I13+I18+I22+I27</f>
        <v>8277232</v>
      </c>
      <c r="J12" s="7">
        <f>J13+J18+J22+J27</f>
        <v>0</v>
      </c>
      <c r="K12" s="7">
        <f t="shared" ref="K12:K32" si="1">F12-I12-J12</f>
        <v>4630</v>
      </c>
    </row>
    <row r="13" spans="1:11" s="2" customFormat="1" x14ac:dyDescent="0.25">
      <c r="A13" s="6" t="s">
        <v>23</v>
      </c>
      <c r="B13" s="6" t="s">
        <v>27</v>
      </c>
      <c r="C13" s="6" t="s">
        <v>28</v>
      </c>
      <c r="D13" s="7">
        <f t="shared" ref="D13:E16" si="2">+D14</f>
        <v>10262434</v>
      </c>
      <c r="E13" s="7">
        <f t="shared" si="2"/>
        <v>7080923</v>
      </c>
      <c r="F13" s="7">
        <f t="shared" si="0"/>
        <v>3414274</v>
      </c>
      <c r="G13" s="7">
        <f t="shared" ref="G13:J16" si="3">+G14</f>
        <v>0</v>
      </c>
      <c r="H13" s="7">
        <f t="shared" si="3"/>
        <v>3414274</v>
      </c>
      <c r="I13" s="7">
        <f t="shared" si="3"/>
        <v>3414274</v>
      </c>
      <c r="J13" s="7">
        <f t="shared" si="3"/>
        <v>0</v>
      </c>
      <c r="K13" s="7">
        <f t="shared" si="1"/>
        <v>0</v>
      </c>
    </row>
    <row r="14" spans="1:11" s="2" customFormat="1" x14ac:dyDescent="0.25">
      <c r="A14" s="6" t="s">
        <v>282</v>
      </c>
      <c r="B14" s="6" t="s">
        <v>132</v>
      </c>
      <c r="C14" s="6" t="s">
        <v>133</v>
      </c>
      <c r="D14" s="7">
        <f t="shared" si="2"/>
        <v>10262434</v>
      </c>
      <c r="E14" s="7">
        <f t="shared" si="2"/>
        <v>7080923</v>
      </c>
      <c r="F14" s="7">
        <f t="shared" si="0"/>
        <v>3414274</v>
      </c>
      <c r="G14" s="7">
        <f t="shared" si="3"/>
        <v>0</v>
      </c>
      <c r="H14" s="7">
        <f t="shared" si="3"/>
        <v>3414274</v>
      </c>
      <c r="I14" s="7">
        <f t="shared" si="3"/>
        <v>3414274</v>
      </c>
      <c r="J14" s="7">
        <f t="shared" si="3"/>
        <v>0</v>
      </c>
      <c r="K14" s="7">
        <f t="shared" si="1"/>
        <v>0</v>
      </c>
    </row>
    <row r="15" spans="1:11" s="2" customFormat="1" ht="22.5" x14ac:dyDescent="0.25">
      <c r="A15" s="6" t="s">
        <v>251</v>
      </c>
      <c r="B15" s="6" t="s">
        <v>147</v>
      </c>
      <c r="C15" s="6" t="s">
        <v>148</v>
      </c>
      <c r="D15" s="7">
        <f t="shared" si="2"/>
        <v>10262434</v>
      </c>
      <c r="E15" s="7">
        <f t="shared" si="2"/>
        <v>7080923</v>
      </c>
      <c r="F15" s="7">
        <f t="shared" si="0"/>
        <v>3414274</v>
      </c>
      <c r="G15" s="7">
        <f t="shared" si="3"/>
        <v>0</v>
      </c>
      <c r="H15" s="7">
        <f t="shared" si="3"/>
        <v>3414274</v>
      </c>
      <c r="I15" s="7">
        <f t="shared" si="3"/>
        <v>3414274</v>
      </c>
      <c r="J15" s="7">
        <f t="shared" si="3"/>
        <v>0</v>
      </c>
      <c r="K15" s="7">
        <f t="shared" si="1"/>
        <v>0</v>
      </c>
    </row>
    <row r="16" spans="1:11" s="2" customFormat="1" ht="22.5" x14ac:dyDescent="0.25">
      <c r="A16" s="6" t="s">
        <v>53</v>
      </c>
      <c r="B16" s="6" t="s">
        <v>271</v>
      </c>
      <c r="C16" s="6" t="s">
        <v>272</v>
      </c>
      <c r="D16" s="7">
        <f t="shared" si="2"/>
        <v>10262434</v>
      </c>
      <c r="E16" s="7">
        <f t="shared" si="2"/>
        <v>7080923</v>
      </c>
      <c r="F16" s="7">
        <f t="shared" si="0"/>
        <v>3414274</v>
      </c>
      <c r="G16" s="7">
        <f t="shared" si="3"/>
        <v>0</v>
      </c>
      <c r="H16" s="7">
        <f t="shared" si="3"/>
        <v>3414274</v>
      </c>
      <c r="I16" s="7">
        <f t="shared" si="3"/>
        <v>3414274</v>
      </c>
      <c r="J16" s="7">
        <f t="shared" si="3"/>
        <v>0</v>
      </c>
      <c r="K16" s="7">
        <f t="shared" si="1"/>
        <v>0</v>
      </c>
    </row>
    <row r="17" spans="1:11" s="2" customFormat="1" x14ac:dyDescent="0.25">
      <c r="A17" s="6" t="s">
        <v>283</v>
      </c>
      <c r="B17" s="6" t="s">
        <v>186</v>
      </c>
      <c r="C17" s="6" t="s">
        <v>187</v>
      </c>
      <c r="D17" s="7">
        <v>10262434</v>
      </c>
      <c r="E17" s="7">
        <v>7080923</v>
      </c>
      <c r="F17" s="7">
        <f t="shared" si="0"/>
        <v>3414274</v>
      </c>
      <c r="G17" s="7">
        <v>0</v>
      </c>
      <c r="H17" s="7">
        <v>3414274</v>
      </c>
      <c r="I17" s="7">
        <v>3414274</v>
      </c>
      <c r="J17" s="7">
        <v>0</v>
      </c>
      <c r="K17" s="7">
        <f t="shared" si="1"/>
        <v>0</v>
      </c>
    </row>
    <row r="18" spans="1:11" s="2" customFormat="1" x14ac:dyDescent="0.25">
      <c r="A18" s="6" t="s">
        <v>253</v>
      </c>
      <c r="B18" s="6" t="s">
        <v>189</v>
      </c>
      <c r="C18" s="6" t="s">
        <v>190</v>
      </c>
      <c r="D18" s="7">
        <f>D19</f>
        <v>5000</v>
      </c>
      <c r="E18" s="7">
        <f>E19</f>
        <v>5000</v>
      </c>
      <c r="F18" s="7">
        <f t="shared" si="0"/>
        <v>14260</v>
      </c>
      <c r="G18" s="7">
        <f>G19</f>
        <v>0</v>
      </c>
      <c r="H18" s="7">
        <f>H19</f>
        <v>14260</v>
      </c>
      <c r="I18" s="7">
        <f>I19</f>
        <v>9630</v>
      </c>
      <c r="J18" s="7">
        <f>J19</f>
        <v>0</v>
      </c>
      <c r="K18" s="7">
        <f t="shared" si="1"/>
        <v>4630</v>
      </c>
    </row>
    <row r="19" spans="1:11" s="2" customFormat="1" ht="33" x14ac:dyDescent="0.25">
      <c r="A19" s="6" t="s">
        <v>56</v>
      </c>
      <c r="B19" s="6" t="s">
        <v>192</v>
      </c>
      <c r="C19" s="6" t="s">
        <v>193</v>
      </c>
      <c r="D19" s="7">
        <f>D20+D21</f>
        <v>5000</v>
      </c>
      <c r="E19" s="7">
        <f>E20+E21</f>
        <v>5000</v>
      </c>
      <c r="F19" s="7">
        <f t="shared" si="0"/>
        <v>14260</v>
      </c>
      <c r="G19" s="7">
        <f>G20+G21</f>
        <v>0</v>
      </c>
      <c r="H19" s="7">
        <f>H20+H21</f>
        <v>14260</v>
      </c>
      <c r="I19" s="7">
        <f>I20+I21</f>
        <v>9630</v>
      </c>
      <c r="J19" s="7">
        <f>J20+J21</f>
        <v>0</v>
      </c>
      <c r="K19" s="7">
        <f t="shared" si="1"/>
        <v>4630</v>
      </c>
    </row>
    <row r="20" spans="1:11" s="2" customFormat="1" ht="22.5" x14ac:dyDescent="0.25">
      <c r="A20" s="6" t="s">
        <v>59</v>
      </c>
      <c r="B20" s="6" t="s">
        <v>195</v>
      </c>
      <c r="C20" s="6" t="s">
        <v>196</v>
      </c>
      <c r="D20" s="7">
        <v>0</v>
      </c>
      <c r="E20" s="7">
        <v>0</v>
      </c>
      <c r="F20" s="7">
        <f t="shared" si="0"/>
        <v>9260</v>
      </c>
      <c r="G20" s="7">
        <v>0</v>
      </c>
      <c r="H20" s="7">
        <v>9260</v>
      </c>
      <c r="I20" s="7">
        <v>4630</v>
      </c>
      <c r="J20" s="7">
        <v>0</v>
      </c>
      <c r="K20" s="7">
        <f t="shared" si="1"/>
        <v>4630</v>
      </c>
    </row>
    <row r="21" spans="1:11" s="2" customFormat="1" ht="22.5" x14ac:dyDescent="0.25">
      <c r="A21" s="6" t="s">
        <v>68</v>
      </c>
      <c r="B21" s="6" t="s">
        <v>198</v>
      </c>
      <c r="C21" s="6" t="s">
        <v>199</v>
      </c>
      <c r="D21" s="7">
        <v>5000</v>
      </c>
      <c r="E21" s="7">
        <v>5000</v>
      </c>
      <c r="F21" s="7">
        <f t="shared" si="0"/>
        <v>5000</v>
      </c>
      <c r="G21" s="7">
        <v>0</v>
      </c>
      <c r="H21" s="7">
        <v>5000</v>
      </c>
      <c r="I21" s="7">
        <v>5000</v>
      </c>
      <c r="J21" s="7">
        <v>0</v>
      </c>
      <c r="K21" s="7">
        <f t="shared" si="1"/>
        <v>0</v>
      </c>
    </row>
    <row r="22" spans="1:11" s="2" customFormat="1" x14ac:dyDescent="0.25">
      <c r="A22" s="6" t="s">
        <v>284</v>
      </c>
      <c r="B22" s="6" t="s">
        <v>201</v>
      </c>
      <c r="C22" s="6" t="s">
        <v>202</v>
      </c>
      <c r="D22" s="7">
        <f>D23</f>
        <v>8891734</v>
      </c>
      <c r="E22" s="7">
        <f>E23</f>
        <v>6411037</v>
      </c>
      <c r="F22" s="7">
        <f t="shared" si="0"/>
        <v>1875356</v>
      </c>
      <c r="G22" s="7">
        <f t="shared" ref="G22:J23" si="4">G23</f>
        <v>0</v>
      </c>
      <c r="H22" s="7">
        <f t="shared" si="4"/>
        <v>1875356</v>
      </c>
      <c r="I22" s="7">
        <f t="shared" si="4"/>
        <v>1875356</v>
      </c>
      <c r="J22" s="7">
        <f t="shared" si="4"/>
        <v>0</v>
      </c>
      <c r="K22" s="7">
        <f t="shared" si="1"/>
        <v>0</v>
      </c>
    </row>
    <row r="23" spans="1:11" s="2" customFormat="1" ht="22.5" x14ac:dyDescent="0.25">
      <c r="A23" s="6" t="s">
        <v>256</v>
      </c>
      <c r="B23" s="6" t="s">
        <v>204</v>
      </c>
      <c r="C23" s="6" t="s">
        <v>205</v>
      </c>
      <c r="D23" s="7">
        <f>D24</f>
        <v>8891734</v>
      </c>
      <c r="E23" s="7">
        <f>E24</f>
        <v>6411037</v>
      </c>
      <c r="F23" s="7">
        <f t="shared" si="0"/>
        <v>1875356</v>
      </c>
      <c r="G23" s="7">
        <f t="shared" si="4"/>
        <v>0</v>
      </c>
      <c r="H23" s="7">
        <f t="shared" si="4"/>
        <v>1875356</v>
      </c>
      <c r="I23" s="7">
        <f t="shared" si="4"/>
        <v>1875356</v>
      </c>
      <c r="J23" s="7">
        <f t="shared" si="4"/>
        <v>0</v>
      </c>
      <c r="K23" s="7">
        <f t="shared" si="1"/>
        <v>0</v>
      </c>
    </row>
    <row r="24" spans="1:11" s="2" customFormat="1" ht="96" x14ac:dyDescent="0.25">
      <c r="A24" s="6" t="s">
        <v>95</v>
      </c>
      <c r="B24" s="6" t="s">
        <v>207</v>
      </c>
      <c r="C24" s="6" t="s">
        <v>208</v>
      </c>
      <c r="D24" s="7">
        <f>+D25+D26</f>
        <v>8891734</v>
      </c>
      <c r="E24" s="7">
        <f>+E25+E26</f>
        <v>6411037</v>
      </c>
      <c r="F24" s="7">
        <f t="shared" si="0"/>
        <v>1875356</v>
      </c>
      <c r="G24" s="7">
        <f>+G25+G26</f>
        <v>0</v>
      </c>
      <c r="H24" s="7">
        <f>+H25+H26</f>
        <v>1875356</v>
      </c>
      <c r="I24" s="7">
        <f>+I25+I26</f>
        <v>1875356</v>
      </c>
      <c r="J24" s="7">
        <f>+J25+J26</f>
        <v>0</v>
      </c>
      <c r="K24" s="7">
        <f t="shared" si="1"/>
        <v>0</v>
      </c>
    </row>
    <row r="25" spans="1:11" s="2" customFormat="1" ht="22.5" x14ac:dyDescent="0.25">
      <c r="A25" s="6" t="s">
        <v>155</v>
      </c>
      <c r="B25" s="6" t="s">
        <v>213</v>
      </c>
      <c r="C25" s="6" t="s">
        <v>214</v>
      </c>
      <c r="D25" s="7">
        <v>7480697</v>
      </c>
      <c r="E25" s="7">
        <v>5000000</v>
      </c>
      <c r="F25" s="7">
        <f t="shared" si="0"/>
        <v>1419902</v>
      </c>
      <c r="G25" s="7">
        <v>0</v>
      </c>
      <c r="H25" s="7">
        <v>1419902</v>
      </c>
      <c r="I25" s="7">
        <v>1419902</v>
      </c>
      <c r="J25" s="7">
        <v>0</v>
      </c>
      <c r="K25" s="7">
        <f t="shared" si="1"/>
        <v>0</v>
      </c>
    </row>
    <row r="26" spans="1:11" s="2" customFormat="1" ht="54" x14ac:dyDescent="0.25">
      <c r="A26" s="6" t="s">
        <v>161</v>
      </c>
      <c r="B26" s="6" t="s">
        <v>216</v>
      </c>
      <c r="C26" s="6" t="s">
        <v>217</v>
      </c>
      <c r="D26" s="7">
        <v>1411037</v>
      </c>
      <c r="E26" s="7">
        <v>1411037</v>
      </c>
      <c r="F26" s="7">
        <f t="shared" si="0"/>
        <v>455454</v>
      </c>
      <c r="G26" s="7">
        <v>0</v>
      </c>
      <c r="H26" s="7">
        <v>455454</v>
      </c>
      <c r="I26" s="7">
        <v>455454</v>
      </c>
      <c r="J26" s="7">
        <v>0</v>
      </c>
      <c r="K26" s="7">
        <f t="shared" si="1"/>
        <v>0</v>
      </c>
    </row>
    <row r="27" spans="1:11" s="2" customFormat="1" ht="33" x14ac:dyDescent="0.25">
      <c r="A27" s="6" t="s">
        <v>285</v>
      </c>
      <c r="B27" s="6" t="s">
        <v>228</v>
      </c>
      <c r="C27" s="6" t="s">
        <v>229</v>
      </c>
      <c r="D27" s="7">
        <f>D28+D31</f>
        <v>9098884</v>
      </c>
      <c r="E27" s="7">
        <f>E28+E31</f>
        <v>9098884</v>
      </c>
      <c r="F27" s="7">
        <f t="shared" si="0"/>
        <v>2977972</v>
      </c>
      <c r="G27" s="7">
        <f>G28+G31</f>
        <v>0</v>
      </c>
      <c r="H27" s="7">
        <f>H28+H31</f>
        <v>2977972</v>
      </c>
      <c r="I27" s="7">
        <f>I28+I31</f>
        <v>2977972</v>
      </c>
      <c r="J27" s="7">
        <f>J28+J31</f>
        <v>0</v>
      </c>
      <c r="K27" s="7">
        <f t="shared" si="1"/>
        <v>0</v>
      </c>
    </row>
    <row r="28" spans="1:11" s="2" customFormat="1" ht="22.5" x14ac:dyDescent="0.25">
      <c r="A28" s="6" t="s">
        <v>286</v>
      </c>
      <c r="B28" s="6" t="s">
        <v>231</v>
      </c>
      <c r="C28" s="6" t="s">
        <v>232</v>
      </c>
      <c r="D28" s="7">
        <f>D29+D30</f>
        <v>8668884</v>
      </c>
      <c r="E28" s="7">
        <f>E29+E30</f>
        <v>8668884</v>
      </c>
      <c r="F28" s="7">
        <f t="shared" si="0"/>
        <v>2977972</v>
      </c>
      <c r="G28" s="7">
        <f>G29+G30</f>
        <v>0</v>
      </c>
      <c r="H28" s="7">
        <f>H29+H30</f>
        <v>2977972</v>
      </c>
      <c r="I28" s="7">
        <f>I29+I30</f>
        <v>2977972</v>
      </c>
      <c r="J28" s="7">
        <f>J29+J30</f>
        <v>0</v>
      </c>
      <c r="K28" s="7">
        <f t="shared" si="1"/>
        <v>0</v>
      </c>
    </row>
    <row r="29" spans="1:11" s="2" customFormat="1" ht="22.5" x14ac:dyDescent="0.25">
      <c r="A29" s="6" t="s">
        <v>287</v>
      </c>
      <c r="B29" s="6" t="s">
        <v>234</v>
      </c>
      <c r="C29" s="6" t="s">
        <v>235</v>
      </c>
      <c r="D29" s="7">
        <v>8022571</v>
      </c>
      <c r="E29" s="7">
        <v>8022571</v>
      </c>
      <c r="F29" s="7">
        <f t="shared" si="0"/>
        <v>2331660</v>
      </c>
      <c r="G29" s="7">
        <v>0</v>
      </c>
      <c r="H29" s="7">
        <v>2331660</v>
      </c>
      <c r="I29" s="7">
        <v>2331660</v>
      </c>
      <c r="J29" s="7">
        <v>0</v>
      </c>
      <c r="K29" s="7">
        <f t="shared" si="1"/>
        <v>0</v>
      </c>
    </row>
    <row r="30" spans="1:11" s="2" customFormat="1" ht="22.5" x14ac:dyDescent="0.25">
      <c r="A30" s="6" t="s">
        <v>288</v>
      </c>
      <c r="B30" s="6" t="s">
        <v>237</v>
      </c>
      <c r="C30" s="6" t="s">
        <v>238</v>
      </c>
      <c r="D30" s="7">
        <v>646313</v>
      </c>
      <c r="E30" s="7">
        <v>646313</v>
      </c>
      <c r="F30" s="7">
        <f t="shared" si="0"/>
        <v>646312</v>
      </c>
      <c r="G30" s="7">
        <v>0</v>
      </c>
      <c r="H30" s="7">
        <v>646312</v>
      </c>
      <c r="I30" s="7">
        <v>646312</v>
      </c>
      <c r="J30" s="7">
        <v>0</v>
      </c>
      <c r="K30" s="7">
        <f t="shared" si="1"/>
        <v>0</v>
      </c>
    </row>
    <row r="31" spans="1:11" s="2" customFormat="1" x14ac:dyDescent="0.25">
      <c r="A31" s="6" t="s">
        <v>289</v>
      </c>
      <c r="B31" s="6" t="s">
        <v>240</v>
      </c>
      <c r="C31" s="6" t="s">
        <v>241</v>
      </c>
      <c r="D31" s="7">
        <f>D32</f>
        <v>430000</v>
      </c>
      <c r="E31" s="7">
        <f>E32</f>
        <v>430000</v>
      </c>
      <c r="F31" s="7">
        <f t="shared" si="0"/>
        <v>0</v>
      </c>
      <c r="G31" s="7">
        <f>G32</f>
        <v>0</v>
      </c>
      <c r="H31" s="7">
        <f>H32</f>
        <v>0</v>
      </c>
      <c r="I31" s="7">
        <f>I32</f>
        <v>0</v>
      </c>
      <c r="J31" s="7">
        <f>J32</f>
        <v>0</v>
      </c>
      <c r="K31" s="7">
        <f t="shared" si="1"/>
        <v>0</v>
      </c>
    </row>
    <row r="32" spans="1:11" s="2" customFormat="1" ht="22.5" x14ac:dyDescent="0.25">
      <c r="A32" s="6" t="s">
        <v>290</v>
      </c>
      <c r="B32" s="6" t="s">
        <v>234</v>
      </c>
      <c r="C32" s="6" t="s">
        <v>243</v>
      </c>
      <c r="D32" s="7">
        <v>430000</v>
      </c>
      <c r="E32" s="7">
        <v>430000</v>
      </c>
      <c r="F32" s="7">
        <f t="shared" si="0"/>
        <v>0</v>
      </c>
      <c r="G32" s="7">
        <v>0</v>
      </c>
      <c r="H32" s="7">
        <v>0</v>
      </c>
      <c r="I32" s="7">
        <v>0</v>
      </c>
      <c r="J32" s="7">
        <v>0</v>
      </c>
      <c r="K32" s="7">
        <f t="shared" si="1"/>
        <v>0</v>
      </c>
    </row>
    <row r="33" spans="1:12" s="2" customFormat="1" x14ac:dyDescent="0.25">
      <c r="A33" s="4"/>
      <c r="B33" s="4"/>
      <c r="C33" s="4"/>
      <c r="D33" s="5"/>
      <c r="E33" s="5"/>
      <c r="F33" s="5"/>
      <c r="G33" s="5"/>
      <c r="H33" s="5"/>
      <c r="I33" s="5"/>
      <c r="J33" s="5"/>
      <c r="K33" s="5"/>
    </row>
    <row r="34" spans="1:12" x14ac:dyDescent="0.25">
      <c r="A34" s="10" t="s">
        <v>244</v>
      </c>
      <c r="B34" s="10"/>
      <c r="C34" s="10"/>
      <c r="D34" s="10"/>
      <c r="E34" s="10" t="s">
        <v>246</v>
      </c>
      <c r="F34" s="10"/>
      <c r="G34" s="10"/>
      <c r="H34" s="10"/>
      <c r="I34" s="10" t="s">
        <v>248</v>
      </c>
      <c r="J34" s="10"/>
      <c r="K34" s="10"/>
      <c r="L34" s="10"/>
    </row>
    <row r="35" spans="1:12" x14ac:dyDescent="0.25">
      <c r="A35" s="11" t="s">
        <v>245</v>
      </c>
      <c r="B35" s="11"/>
      <c r="C35" s="11"/>
      <c r="D35" s="11"/>
      <c r="E35" s="11" t="s">
        <v>247</v>
      </c>
      <c r="F35" s="11"/>
      <c r="G35" s="11"/>
      <c r="H35" s="11"/>
      <c r="I35" s="11"/>
      <c r="J35" s="11"/>
      <c r="K35" s="11"/>
      <c r="L35" s="11"/>
    </row>
    <row r="67" spans="1:20" x14ac:dyDescent="0.25">
      <c r="A67" s="8"/>
      <c r="B67" s="8"/>
      <c r="C67" s="8"/>
      <c r="D67" s="8"/>
      <c r="I67" s="8"/>
      <c r="J67" s="8"/>
      <c r="K67" s="8"/>
      <c r="L67" s="8"/>
      <c r="Q67" s="8"/>
      <c r="R67" s="8"/>
      <c r="S67" s="8"/>
      <c r="T67" s="8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34:D34"/>
    <mergeCell ref="A35:D35"/>
    <mergeCell ref="E34:H34"/>
    <mergeCell ref="E35:H35"/>
    <mergeCell ref="I34:L34"/>
    <mergeCell ref="I35:L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Iuliana.Florescu</cp:lastModifiedBy>
  <cp:lastPrinted>2020-08-12T04:06:06Z</cp:lastPrinted>
  <dcterms:created xsi:type="dcterms:W3CDTF">2020-08-10T04:45:48Z</dcterms:created>
  <dcterms:modified xsi:type="dcterms:W3CDTF">2020-08-12T15:22:52Z</dcterms:modified>
</cp:coreProperties>
</file>