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august\ph-cont-executie-trimII-2020\"/>
    </mc:Choice>
  </mc:AlternateContent>
  <xr:revisionPtr revIDLastSave="0" documentId="13_ncr:1_{8863BFFA-546E-41D8-A67B-CC51002C5335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E114" i="1" s="1"/>
  <c r="D115" i="1"/>
  <c r="F114" i="1"/>
  <c r="D114" i="1"/>
  <c r="F112" i="1"/>
  <c r="E112" i="1"/>
  <c r="D112" i="1"/>
  <c r="F110" i="1"/>
  <c r="E110" i="1"/>
  <c r="D110" i="1"/>
  <c r="D109" i="1" s="1"/>
  <c r="E109" i="1"/>
  <c r="F105" i="1"/>
  <c r="E105" i="1"/>
  <c r="E104" i="1" s="1"/>
  <c r="E103" i="1" s="1"/>
  <c r="D105" i="1"/>
  <c r="D104" i="1" s="1"/>
  <c r="D103" i="1" s="1"/>
  <c r="F104" i="1"/>
  <c r="F103" i="1" s="1"/>
  <c r="F101" i="1"/>
  <c r="F100" i="1" s="1"/>
  <c r="E101" i="1"/>
  <c r="D101" i="1"/>
  <c r="D100" i="1" s="1"/>
  <c r="E100" i="1"/>
  <c r="F98" i="1"/>
  <c r="E98" i="1"/>
  <c r="D98" i="1"/>
  <c r="D97" i="1" s="1"/>
  <c r="D96" i="1" s="1"/>
  <c r="D95" i="1" s="1"/>
  <c r="E97" i="1"/>
  <c r="E96" i="1" s="1"/>
  <c r="E95" i="1" s="1"/>
  <c r="F86" i="1"/>
  <c r="E86" i="1"/>
  <c r="D86" i="1"/>
  <c r="F84" i="1"/>
  <c r="E84" i="1"/>
  <c r="E83" i="1" s="1"/>
  <c r="D84" i="1"/>
  <c r="D83" i="1" s="1"/>
  <c r="F83" i="1"/>
  <c r="F79" i="1"/>
  <c r="E79" i="1"/>
  <c r="D79" i="1"/>
  <c r="E78" i="1"/>
  <c r="E77" i="1" s="1"/>
  <c r="D78" i="1"/>
  <c r="D77" i="1" s="1"/>
  <c r="F74" i="1"/>
  <c r="E74" i="1"/>
  <c r="D74" i="1"/>
  <c r="F66" i="1"/>
  <c r="E66" i="1"/>
  <c r="E65" i="1" s="1"/>
  <c r="D66" i="1"/>
  <c r="F65" i="1"/>
  <c r="F63" i="1"/>
  <c r="E63" i="1"/>
  <c r="E62" i="1" s="1"/>
  <c r="E61" i="1" s="1"/>
  <c r="D63" i="1"/>
  <c r="F62" i="1"/>
  <c r="F61" i="1" s="1"/>
  <c r="D62" i="1"/>
  <c r="D61" i="1"/>
  <c r="F82" i="1" l="1"/>
  <c r="F81" i="1" s="1"/>
  <c r="E108" i="1"/>
  <c r="E107" i="1" s="1"/>
  <c r="D82" i="1"/>
  <c r="D81" i="1" s="1"/>
  <c r="E60" i="1"/>
  <c r="E59" i="1" s="1"/>
  <c r="F60" i="1"/>
  <c r="F59" i="1" s="1"/>
  <c r="E82" i="1"/>
  <c r="E81" i="1" s="1"/>
  <c r="E94" i="1"/>
  <c r="D65" i="1"/>
  <c r="D60" i="1" s="1"/>
  <c r="D59" i="1" s="1"/>
  <c r="D58" i="1" s="1"/>
  <c r="F78" i="1"/>
  <c r="F97" i="1"/>
  <c r="F109" i="1"/>
  <c r="D108" i="1"/>
  <c r="D107" i="1" s="1"/>
  <c r="D94" i="1" s="1"/>
  <c r="D16" i="3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F19" i="3"/>
  <c r="K19" i="3" s="1"/>
  <c r="G19" i="3"/>
  <c r="G18" i="3" s="1"/>
  <c r="H19" i="3"/>
  <c r="H18" i="3" s="1"/>
  <c r="I19" i="3"/>
  <c r="I18" i="3" s="1"/>
  <c r="J19" i="3"/>
  <c r="J18" i="3" s="1"/>
  <c r="F20" i="3"/>
  <c r="K20" i="3" s="1"/>
  <c r="D23" i="3"/>
  <c r="D22" i="3" s="1"/>
  <c r="D21" i="3" s="1"/>
  <c r="E23" i="3"/>
  <c r="E22" i="3" s="1"/>
  <c r="E21" i="3" s="1"/>
  <c r="G23" i="3"/>
  <c r="G22" i="3" s="1"/>
  <c r="H23" i="3"/>
  <c r="H22" i="3" s="1"/>
  <c r="H21" i="3" s="1"/>
  <c r="I23" i="3"/>
  <c r="I22" i="3" s="1"/>
  <c r="I21" i="3" s="1"/>
  <c r="J23" i="3"/>
  <c r="J22" i="3" s="1"/>
  <c r="J21" i="3" s="1"/>
  <c r="F24" i="3"/>
  <c r="K24" i="3" s="1"/>
  <c r="D28" i="3"/>
  <c r="D27" i="3" s="1"/>
  <c r="D26" i="3" s="1"/>
  <c r="D25" i="3" s="1"/>
  <c r="E28" i="3"/>
  <c r="E27" i="3" s="1"/>
  <c r="E26" i="3" s="1"/>
  <c r="E25" i="3" s="1"/>
  <c r="F28" i="3"/>
  <c r="K28" i="3" s="1"/>
  <c r="G28" i="3"/>
  <c r="G27" i="3" s="1"/>
  <c r="H28" i="3"/>
  <c r="H27" i="3" s="1"/>
  <c r="H26" i="3" s="1"/>
  <c r="H25" i="3" s="1"/>
  <c r="I28" i="3"/>
  <c r="I27" i="3" s="1"/>
  <c r="I26" i="3" s="1"/>
  <c r="I25" i="3" s="1"/>
  <c r="J28" i="3"/>
  <c r="J27" i="3" s="1"/>
  <c r="J26" i="3" s="1"/>
  <c r="J25" i="3" s="1"/>
  <c r="F29" i="3"/>
  <c r="K29" i="3" s="1"/>
  <c r="D30" i="3"/>
  <c r="E30" i="3"/>
  <c r="G30" i="3"/>
  <c r="H30" i="3"/>
  <c r="F30" i="3" s="1"/>
  <c r="K30" i="3" s="1"/>
  <c r="I30" i="3"/>
  <c r="J30" i="3"/>
  <c r="F31" i="3"/>
  <c r="K31" i="3" s="1"/>
  <c r="D33" i="3"/>
  <c r="D32" i="3" s="1"/>
  <c r="E33" i="3"/>
  <c r="E32" i="3" s="1"/>
  <c r="F33" i="3"/>
  <c r="K33" i="3" s="1"/>
  <c r="G33" i="3"/>
  <c r="G32" i="3" s="1"/>
  <c r="F32" i="3" s="1"/>
  <c r="H33" i="3"/>
  <c r="H32" i="3" s="1"/>
  <c r="I33" i="3"/>
  <c r="I32" i="3" s="1"/>
  <c r="J33" i="3"/>
  <c r="J32" i="3" s="1"/>
  <c r="F34" i="3"/>
  <c r="K34" i="3" s="1"/>
  <c r="D17" i="2"/>
  <c r="D16" i="2" s="1"/>
  <c r="D15" i="2" s="1"/>
  <c r="D14" i="2" s="1"/>
  <c r="D13" i="2" s="1"/>
  <c r="E17" i="2"/>
  <c r="E16" i="2" s="1"/>
  <c r="E15" i="2" s="1"/>
  <c r="G17" i="2"/>
  <c r="G16" i="2" s="1"/>
  <c r="H17" i="2"/>
  <c r="H16" i="2" s="1"/>
  <c r="H15" i="2" s="1"/>
  <c r="I17" i="2"/>
  <c r="I16" i="2" s="1"/>
  <c r="I15" i="2" s="1"/>
  <c r="I14" i="2" s="1"/>
  <c r="I13" i="2" s="1"/>
  <c r="J17" i="2"/>
  <c r="J16" i="2" s="1"/>
  <c r="J15" i="2" s="1"/>
  <c r="F18" i="2"/>
  <c r="K18" i="2" s="1"/>
  <c r="D20" i="2"/>
  <c r="D19" i="2" s="1"/>
  <c r="E20" i="2"/>
  <c r="E19" i="2" s="1"/>
  <c r="G20" i="2"/>
  <c r="G19" i="2" s="1"/>
  <c r="H20" i="2"/>
  <c r="F20" i="2" s="1"/>
  <c r="K20" i="2" s="1"/>
  <c r="I20" i="2"/>
  <c r="I19" i="2" s="1"/>
  <c r="J20" i="2"/>
  <c r="J19" i="2" s="1"/>
  <c r="F21" i="2"/>
  <c r="K21" i="2" s="1"/>
  <c r="F22" i="2"/>
  <c r="K22" i="2" s="1"/>
  <c r="F23" i="2"/>
  <c r="K23" i="2" s="1"/>
  <c r="F24" i="2"/>
  <c r="K24" i="2" s="1"/>
  <c r="F25" i="2"/>
  <c r="K25" i="2" s="1"/>
  <c r="F26" i="2"/>
  <c r="K26" i="2" s="1"/>
  <c r="F27" i="2"/>
  <c r="K27" i="2" s="1"/>
  <c r="D28" i="2"/>
  <c r="E28" i="2"/>
  <c r="G28" i="2"/>
  <c r="H28" i="2"/>
  <c r="F28" i="2" s="1"/>
  <c r="K28" i="2" s="1"/>
  <c r="I28" i="2"/>
  <c r="J28" i="2"/>
  <c r="F29" i="2"/>
  <c r="K29" i="2" s="1"/>
  <c r="F30" i="2"/>
  <c r="K30" i="2" s="1"/>
  <c r="D33" i="2"/>
  <c r="D32" i="2" s="1"/>
  <c r="D31" i="2" s="1"/>
  <c r="E33" i="2"/>
  <c r="E32" i="2" s="1"/>
  <c r="E31" i="2" s="1"/>
  <c r="F33" i="2"/>
  <c r="K33" i="2" s="1"/>
  <c r="G33" i="2"/>
  <c r="G32" i="2" s="1"/>
  <c r="H33" i="2"/>
  <c r="H32" i="2" s="1"/>
  <c r="H31" i="2" s="1"/>
  <c r="I33" i="2"/>
  <c r="I32" i="2" s="1"/>
  <c r="I31" i="2" s="1"/>
  <c r="J33" i="2"/>
  <c r="J32" i="2" s="1"/>
  <c r="J31" i="2" s="1"/>
  <c r="F34" i="2"/>
  <c r="K34" i="2" s="1"/>
  <c r="D38" i="2"/>
  <c r="D37" i="2" s="1"/>
  <c r="D36" i="2" s="1"/>
  <c r="D35" i="2" s="1"/>
  <c r="E38" i="2"/>
  <c r="E37" i="2" s="1"/>
  <c r="E36" i="2" s="1"/>
  <c r="E35" i="2" s="1"/>
  <c r="G38" i="2"/>
  <c r="G37" i="2" s="1"/>
  <c r="H38" i="2"/>
  <c r="H37" i="2" s="1"/>
  <c r="H36" i="2" s="1"/>
  <c r="H35" i="2" s="1"/>
  <c r="I38" i="2"/>
  <c r="I37" i="2" s="1"/>
  <c r="I36" i="2" s="1"/>
  <c r="I35" i="2" s="1"/>
  <c r="J38" i="2"/>
  <c r="J37" i="2" s="1"/>
  <c r="J36" i="2" s="1"/>
  <c r="J35" i="2" s="1"/>
  <c r="F39" i="2"/>
  <c r="K39" i="2" s="1"/>
  <c r="D40" i="2"/>
  <c r="E40" i="2"/>
  <c r="G40" i="2"/>
  <c r="H40" i="2"/>
  <c r="F40" i="2" s="1"/>
  <c r="K40" i="2" s="1"/>
  <c r="I40" i="2"/>
  <c r="J40" i="2"/>
  <c r="F41" i="2"/>
  <c r="K41" i="2" s="1"/>
  <c r="F42" i="2"/>
  <c r="K42" i="2" s="1"/>
  <c r="F43" i="2"/>
  <c r="K43" i="2" s="1"/>
  <c r="F44" i="2"/>
  <c r="K44" i="2" s="1"/>
  <c r="D17" i="1"/>
  <c r="D16" i="1" s="1"/>
  <c r="D15" i="1" s="1"/>
  <c r="E17" i="1"/>
  <c r="E16" i="1" s="1"/>
  <c r="E15" i="1" s="1"/>
  <c r="F17" i="1"/>
  <c r="F16" i="1" s="1"/>
  <c r="F15" i="1" s="1"/>
  <c r="D20" i="1"/>
  <c r="E20" i="1"/>
  <c r="F20" i="1"/>
  <c r="D28" i="1"/>
  <c r="E28" i="1"/>
  <c r="F28" i="1"/>
  <c r="D33" i="1"/>
  <c r="D32" i="1" s="1"/>
  <c r="E33" i="1"/>
  <c r="E32" i="1" s="1"/>
  <c r="F33" i="1"/>
  <c r="F32" i="1" s="1"/>
  <c r="D37" i="1"/>
  <c r="D36" i="1" s="1"/>
  <c r="D35" i="1" s="1"/>
  <c r="E37" i="1"/>
  <c r="E36" i="1" s="1"/>
  <c r="E35" i="1" s="1"/>
  <c r="F37" i="1"/>
  <c r="F36" i="1" s="1"/>
  <c r="F35" i="1" s="1"/>
  <c r="D43" i="1"/>
  <c r="D42" i="1" s="1"/>
  <c r="E43" i="1"/>
  <c r="E42" i="1" s="1"/>
  <c r="F43" i="1"/>
  <c r="F42" i="1" s="1"/>
  <c r="D46" i="1"/>
  <c r="E46" i="1"/>
  <c r="F46" i="1"/>
  <c r="D53" i="1"/>
  <c r="D52" i="1" s="1"/>
  <c r="E53" i="1"/>
  <c r="E52" i="1" s="1"/>
  <c r="F53" i="1"/>
  <c r="F52" i="1" s="1"/>
  <c r="E58" i="1" l="1"/>
  <c r="F41" i="1"/>
  <c r="F40" i="1" s="1"/>
  <c r="E41" i="1"/>
  <c r="E40" i="1" s="1"/>
  <c r="F96" i="1"/>
  <c r="F108" i="1"/>
  <c r="F107" i="1" s="1"/>
  <c r="D19" i="1"/>
  <c r="F19" i="1"/>
  <c r="F14" i="1" s="1"/>
  <c r="F13" i="1" s="1"/>
  <c r="F12" i="1" s="1"/>
  <c r="F77" i="1"/>
  <c r="D41" i="1"/>
  <c r="D40" i="1" s="1"/>
  <c r="E19" i="1"/>
  <c r="E14" i="1" s="1"/>
  <c r="E13" i="1" s="1"/>
  <c r="E12" i="1" s="1"/>
  <c r="H12" i="3"/>
  <c r="F18" i="3"/>
  <c r="K18" i="3" s="1"/>
  <c r="G26" i="3"/>
  <c r="F27" i="3"/>
  <c r="K27" i="3" s="1"/>
  <c r="F22" i="3"/>
  <c r="K22" i="3" s="1"/>
  <c r="G21" i="3"/>
  <c r="F21" i="3" s="1"/>
  <c r="K21" i="3" s="1"/>
  <c r="J12" i="3"/>
  <c r="E12" i="3"/>
  <c r="K32" i="3"/>
  <c r="I12" i="3"/>
  <c r="D12" i="3"/>
  <c r="G15" i="3"/>
  <c r="F23" i="3"/>
  <c r="K23" i="3" s="1"/>
  <c r="I12" i="2"/>
  <c r="D12" i="2"/>
  <c r="F32" i="2"/>
  <c r="K32" i="2" s="1"/>
  <c r="G31" i="2"/>
  <c r="F31" i="2" s="1"/>
  <c r="K31" i="2" s="1"/>
  <c r="H14" i="2"/>
  <c r="H13" i="2" s="1"/>
  <c r="H12" i="2" s="1"/>
  <c r="F37" i="2"/>
  <c r="K37" i="2" s="1"/>
  <c r="G36" i="2"/>
  <c r="F16" i="2"/>
  <c r="K16" i="2" s="1"/>
  <c r="G15" i="2"/>
  <c r="J14" i="2"/>
  <c r="J13" i="2" s="1"/>
  <c r="J12" i="2" s="1"/>
  <c r="E14" i="2"/>
  <c r="E13" i="2" s="1"/>
  <c r="E12" i="2" s="1"/>
  <c r="F38" i="2"/>
  <c r="K38" i="2" s="1"/>
  <c r="H19" i="2"/>
  <c r="F19" i="2" s="1"/>
  <c r="K19" i="2" s="1"/>
  <c r="F17" i="2"/>
  <c r="K17" i="2" s="1"/>
  <c r="D14" i="1"/>
  <c r="D13" i="1" s="1"/>
  <c r="D12" i="1" s="1"/>
  <c r="F95" i="1" l="1"/>
  <c r="F58" i="1"/>
  <c r="F15" i="3"/>
  <c r="K15" i="3" s="1"/>
  <c r="G14" i="3"/>
  <c r="G25" i="3"/>
  <c r="F25" i="3" s="1"/>
  <c r="K25" i="3" s="1"/>
  <c r="F26" i="3"/>
  <c r="K26" i="3" s="1"/>
  <c r="F15" i="2"/>
  <c r="K15" i="2" s="1"/>
  <c r="G14" i="2"/>
  <c r="F36" i="2"/>
  <c r="K36" i="2" s="1"/>
  <c r="G35" i="2"/>
  <c r="F35" i="2" s="1"/>
  <c r="K35" i="2" s="1"/>
  <c r="F94" i="1" l="1"/>
  <c r="F14" i="3"/>
  <c r="K14" i="3" s="1"/>
  <c r="G13" i="3"/>
  <c r="F14" i="2"/>
  <c r="K14" i="2" s="1"/>
  <c r="G13" i="2"/>
  <c r="F13" i="3" l="1"/>
  <c r="K13" i="3" s="1"/>
  <c r="G12" i="3"/>
  <c r="F12" i="3" s="1"/>
  <c r="K12" i="3" s="1"/>
  <c r="F13" i="2"/>
  <c r="K13" i="2" s="1"/>
  <c r="G12" i="2"/>
  <c r="F12" i="2" s="1"/>
  <c r="K12" i="2" s="1"/>
</calcChain>
</file>

<file path=xl/sharedStrings.xml><?xml version="1.0" encoding="utf-8"?>
<sst xmlns="http://schemas.openxmlformats.org/spreadsheetml/2006/main" count="480" uniqueCount="189">
  <si>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</si>
  <si>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</si>
  <si>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</si>
  <si>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</si>
  <si>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2020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</si>
  <si>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</si>
  <si>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</si>
  <si>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</si>
  <si>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</si>
  <si>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</si>
  <si>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</si>
  <si>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</si>
  <si>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</si>
  <si>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</si>
  <si>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</si>
  <si>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</si>
  <si>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</si>
  <si>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</si>
  <si>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</si>
  <si>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</si>
  <si>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</si>
  <si>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</si>
  <si>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</si>
  <si>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</si>
  <si>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</si>
  <si>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</si>
  <si>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</si>
  <si>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</si>
  <si>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</si>
  <si>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</si>
  <si>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</si>
  <si>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</si>
  <si>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</si>
  <si>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</si>
  <si>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</si>
  <si>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</si>
  <si>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</si>
  <si>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</si>
  <si>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</si>
  <si>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</si>
  <si>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</si>
  <si>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</si>
  <si>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</si>
  <si>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</si>
  <si>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</si>
  <si>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</si>
  <si>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</si>
  <si>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</si>
  <si>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</si>
  <si>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</si>
  <si>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</si>
  <si>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</si>
  <si>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</si>
  <si>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</si>
  <si>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</si>
  <si>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</si>
  <si>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</si>
  <si>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</si>
  <si>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</si>
  <si>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</si>
  <si>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</si>
  <si>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</si>
  <si>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</si>
  <si>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</si>
  <si>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</si>
  <si>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</si>
  <si>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</si>
  <si>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</si>
  <si>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</si>
  <si>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</si>
  <si>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</si>
  <si>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</si>
  <si>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</si>
  <si>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</si>
  <si>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</si>
  <si>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</si>
  <si>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</si>
  <si>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</si>
  <si>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</si>
  <si>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</si>
  <si>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</si>
  <si>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</si>
  <si>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</si>
  <si>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</si>
  <si>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</si>
  <si>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</si>
  <si>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</si>
  <si>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</si>
  <si>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</si>
  <si>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</si>
  <si>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</si>
  <si>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</si>
  <si>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</si>
  <si>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</si>
  <si>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</si>
  <si>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</si>
  <si>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</si>
  <si>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</si>
  <si>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</si>
  <si>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</si>
  <si>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</si>
  <si>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</si>
  <si>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</si>
  <si>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</si>
  <si>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</si>
  <si>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</si>
  <si>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</si>
  <si>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</si>
  <si>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</si>
  <si>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</si>
  <si>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79</t>
  </si>
  <si>
    <t>Subventii de la bugetul de stat (cod 00.19)</t>
  </si>
  <si>
    <t>42.10</t>
  </si>
  <si>
    <t>80</t>
  </si>
  <si>
    <t>A. De capital ( cod 42.10.11+42.10.39)</t>
  </si>
  <si>
    <t>00.19</t>
  </si>
  <si>
    <t>85</t>
  </si>
  <si>
    <t>Subventii de la bugetul de stat catre bugetele locale necesare sustinerii derularii preiectelor finantate din fonduri externe nerambursabile (FEN), postaderare, aferente perioadei de programare 2014-2020</t>
  </si>
  <si>
    <t>42.10.70</t>
  </si>
  <si>
    <t>88</t>
  </si>
  <si>
    <t>Sume alocate pentru stimulentul de risc</t>
  </si>
  <si>
    <t>42.10.82</t>
  </si>
  <si>
    <t>89</t>
  </si>
  <si>
    <t>SUBVENTII DE LA ALTE ADMINISTRATII (cod43.10.09+43.10.10+43.10.14 la 43.10.17+43.10.19+43.10.22)</t>
  </si>
  <si>
    <t>43.10</t>
  </si>
  <si>
    <t>90</t>
  </si>
  <si>
    <t>Subventii pentru institutii publice</t>
  </si>
  <si>
    <t>43.10.09</t>
  </si>
  <si>
    <t>91</t>
  </si>
  <si>
    <t>Subventii din bugetele locale pentru finantarea cheltuielilor curente din domeniul sanatatii</t>
  </si>
  <si>
    <t>43.10.10</t>
  </si>
  <si>
    <t>93</t>
  </si>
  <si>
    <t>Subventii din bugetele locale pentru finantarea cheltuielilor de capital din domeniul sanatatii</t>
  </si>
  <si>
    <t>43.10.14</t>
  </si>
  <si>
    <t>112</t>
  </si>
  <si>
    <t>Subventii din bugetul Fondului national unic de asigurări sociale de sănătate pentru acoperirea cresterilor salariale</t>
  </si>
  <si>
    <t>43.10.33</t>
  </si>
  <si>
    <t>123</t>
  </si>
  <si>
    <t>43.10.40</t>
  </si>
  <si>
    <t>197</t>
  </si>
  <si>
    <t>Sume primite de la UE/alti donatori in contul platilor efectuate si prefinantari aferente cadrului financiar 2014-2020</t>
  </si>
  <si>
    <t>48.10</t>
  </si>
  <si>
    <t>198</t>
  </si>
  <si>
    <t>Fondul European de Dezvoltare Regionala (FEDR)</t>
  </si>
  <si>
    <t>48.10.01</t>
  </si>
  <si>
    <t>199</t>
  </si>
  <si>
    <t xml:space="preserve">  Sume primite in contul platilor efectuate in anul curent</t>
  </si>
  <si>
    <t>48.10.01.01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</si>
  <si>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</si>
  <si>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</si>
  <si>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</si>
  <si>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</si>
  <si>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</si>
  <si>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</si>
  <si>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</si>
  <si>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</si>
  <si>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</si>
  <si>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69</t>
  </si>
  <si>
    <t>73</t>
  </si>
  <si>
    <t>74</t>
  </si>
  <si>
    <t>75</t>
  </si>
  <si>
    <t>76</t>
  </si>
  <si>
    <t>86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</si>
  <si>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</si>
  <si>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</si>
  <si>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</si>
  <si>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</si>
  <si>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</si>
  <si>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</si>
  <si>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</si>
  <si>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</si>
  <si>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14</t>
  </si>
  <si>
    <t>17</t>
  </si>
  <si>
    <t>22</t>
  </si>
  <si>
    <t>23</t>
  </si>
  <si>
    <t>30</t>
  </si>
  <si>
    <t>129</t>
  </si>
  <si>
    <t>130</t>
  </si>
  <si>
    <t>131</t>
  </si>
  <si>
    <t>CONSILIUL LOCAL</t>
  </si>
  <si>
    <t>SECȚIUNEA DE FUNCȚIONARE</t>
  </si>
  <si>
    <t>SECȚIUNEA DE DEZVOLTARE</t>
  </si>
  <si>
    <t>PRIMAR,</t>
  </si>
  <si>
    <t>NEGURĂ MIHĂIȚĂ</t>
  </si>
  <si>
    <t>VIZĂ CFP</t>
  </si>
  <si>
    <t>PREȘEDINTE DE ȘEDINȚĂ</t>
  </si>
  <si>
    <t>SECRETAR GENERAL,</t>
  </si>
  <si>
    <t>ERHAN RODICA</t>
  </si>
  <si>
    <t>MUNICIPIUL CAMPULUNG MOLDOVENESC                                                 ANEXA NR. 3 LA HCL NR___/2020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</si>
</sst>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wrapText="1" shrinkToFit="1"/>
    </xf>
    <xf numFmtId="4" fontId="4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7"/>
  <sheetViews>
    <sheetView tabSelected="1" topLeftCell="B88" workbookViewId="0">
      <selection activeCell="J14" sqref="J14"/>
    </sheetView>
  </sheetViews>
  <sheetFormatPr defaultRowHeight="15" x14ac:dyDescent="0.25"/>
  <cols>
    <col min="1" max="1" width="4" hidden="1" customWidth="1"/>
    <col min="2" max="2" width="39.28515625" customWidth="1"/>
    <col min="3" max="3" width="10.7109375" customWidth="1"/>
    <col min="4" max="4" width="13" customWidth="1"/>
    <col min="5" max="5" width="13.28515625" customWidth="1"/>
    <col min="6" max="6" width="12.85546875" customWidth="1"/>
  </cols>
  <sheetData>
    <row r="1" spans="1:6" x14ac:dyDescent="0.25">
      <c r="A1" s="15" t="s">
        <v>188</v>
      </c>
      <c r="B1" s="15"/>
      <c r="C1" s="15"/>
      <c r="D1" s="15"/>
      <c r="E1" s="15"/>
      <c r="F1" s="15"/>
    </row>
    <row r="2" spans="1:6" x14ac:dyDescent="0.25">
      <c r="A2" s="15" t="s">
        <v>179</v>
      </c>
      <c r="B2" s="15"/>
      <c r="C2" s="15"/>
      <c r="D2" s="15"/>
      <c r="E2" s="15"/>
      <c r="F2" s="15"/>
    </row>
    <row r="3" spans="1:6" x14ac:dyDescent="0.25">
      <c r="A3" s="16"/>
      <c r="B3" s="16"/>
      <c r="C3" s="16"/>
      <c r="D3" s="16"/>
      <c r="E3" s="16"/>
      <c r="F3" s="16"/>
    </row>
    <row r="4" spans="1:6" ht="69.95" customHeight="1" x14ac:dyDescent="0.25">
      <c r="A4" s="17" t="s">
        <v>3</v>
      </c>
      <c r="B4" s="17"/>
      <c r="C4" s="17"/>
      <c r="D4" s="17"/>
      <c r="E4" s="17"/>
      <c r="F4" s="17"/>
    </row>
    <row r="5" spans="1:6" x14ac:dyDescent="0.25">
      <c r="A5" s="18" t="s">
        <v>4</v>
      </c>
      <c r="B5" s="18"/>
      <c r="C5" s="18"/>
      <c r="D5" s="18"/>
      <c r="E5" s="18"/>
      <c r="F5" s="18"/>
    </row>
    <row r="6" spans="1:6" ht="15.75" thickBot="1" x14ac:dyDescent="0.3"/>
    <row r="7" spans="1:6" s="2" customFormat="1" ht="15.75" thickBot="1" x14ac:dyDescent="0.3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16</v>
      </c>
    </row>
    <row r="8" spans="1:6" s="2" customFormat="1" ht="15.75" thickBot="1" x14ac:dyDescent="0.3">
      <c r="A8" s="12"/>
      <c r="B8" s="12"/>
      <c r="C8" s="12"/>
      <c r="D8" s="12"/>
      <c r="E8" s="12"/>
      <c r="F8" s="12"/>
    </row>
    <row r="9" spans="1:6" s="2" customFormat="1" ht="15.75" thickBot="1" x14ac:dyDescent="0.3">
      <c r="A9" s="12"/>
      <c r="B9" s="12"/>
      <c r="C9" s="12"/>
      <c r="D9" s="12"/>
      <c r="E9" s="12"/>
      <c r="F9" s="12"/>
    </row>
    <row r="10" spans="1:6" s="2" customFormat="1" ht="15.75" thickBot="1" x14ac:dyDescent="0.3">
      <c r="A10" s="12"/>
      <c r="B10" s="12"/>
      <c r="C10" s="12"/>
      <c r="D10" s="12"/>
      <c r="E10" s="12"/>
      <c r="F10" s="12"/>
    </row>
    <row r="11" spans="1:6" s="2" customFormat="1" ht="15.75" thickBot="1" x14ac:dyDescent="0.3">
      <c r="A11" s="12" t="s">
        <v>6</v>
      </c>
      <c r="B11" s="12"/>
      <c r="C11" s="3" t="s">
        <v>8</v>
      </c>
      <c r="D11" s="3">
        <v>1</v>
      </c>
      <c r="E11" s="3">
        <v>2</v>
      </c>
      <c r="F11" s="3">
        <v>6</v>
      </c>
    </row>
    <row r="12" spans="1:6" s="2" customFormat="1" ht="22.5" x14ac:dyDescent="0.25">
      <c r="A12" s="6" t="s">
        <v>20</v>
      </c>
      <c r="B12" s="6" t="s">
        <v>21</v>
      </c>
      <c r="C12" s="6" t="s">
        <v>22</v>
      </c>
      <c r="D12" s="7">
        <f>D13+D32+D35+D40+D52</f>
        <v>39711486</v>
      </c>
      <c r="E12" s="7">
        <f>E13+E32+E35+E40+E52</f>
        <v>23007182</v>
      </c>
      <c r="F12" s="7">
        <f>F13+F32+F35+F40+F52</f>
        <v>21593691</v>
      </c>
    </row>
    <row r="13" spans="1:6" s="2" customFormat="1" x14ac:dyDescent="0.25">
      <c r="A13" s="6" t="s">
        <v>23</v>
      </c>
      <c r="B13" s="6" t="s">
        <v>24</v>
      </c>
      <c r="C13" s="6" t="s">
        <v>25</v>
      </c>
      <c r="D13" s="7">
        <f>+D14</f>
        <v>18236886</v>
      </c>
      <c r="E13" s="7">
        <f>+E14</f>
        <v>11077582</v>
      </c>
      <c r="F13" s="7">
        <f>+F14</f>
        <v>8759593</v>
      </c>
    </row>
    <row r="14" spans="1:6" s="2" customFormat="1" x14ac:dyDescent="0.25">
      <c r="A14" s="6" t="s">
        <v>26</v>
      </c>
      <c r="B14" s="6" t="s">
        <v>27</v>
      </c>
      <c r="C14" s="6" t="s">
        <v>28</v>
      </c>
      <c r="D14" s="7">
        <f>D15+D19</f>
        <v>18236886</v>
      </c>
      <c r="E14" s="7">
        <f>E15+E19</f>
        <v>11077582</v>
      </c>
      <c r="F14" s="7">
        <f>F15+F19</f>
        <v>8759593</v>
      </c>
    </row>
    <row r="15" spans="1:6" s="2" customFormat="1" x14ac:dyDescent="0.25">
      <c r="A15" s="6" t="s">
        <v>29</v>
      </c>
      <c r="B15" s="6" t="s">
        <v>30</v>
      </c>
      <c r="C15" s="6" t="s">
        <v>31</v>
      </c>
      <c r="D15" s="7">
        <f>D16</f>
        <v>76291</v>
      </c>
      <c r="E15" s="7">
        <f>E16</f>
        <v>55291</v>
      </c>
      <c r="F15" s="7">
        <f>F16</f>
        <v>36264</v>
      </c>
    </row>
    <row r="16" spans="1:6" s="2" customFormat="1" ht="22.5" x14ac:dyDescent="0.25">
      <c r="A16" s="6" t="s">
        <v>32</v>
      </c>
      <c r="B16" s="6" t="s">
        <v>33</v>
      </c>
      <c r="C16" s="6" t="s">
        <v>34</v>
      </c>
      <c r="D16" s="7">
        <f>+D17</f>
        <v>76291</v>
      </c>
      <c r="E16" s="7">
        <f>+E17</f>
        <v>55291</v>
      </c>
      <c r="F16" s="7">
        <f>+F17</f>
        <v>36264</v>
      </c>
    </row>
    <row r="17" spans="1:6" s="2" customFormat="1" x14ac:dyDescent="0.25">
      <c r="A17" s="6" t="s">
        <v>35</v>
      </c>
      <c r="B17" s="6" t="s">
        <v>36</v>
      </c>
      <c r="C17" s="6" t="s">
        <v>37</v>
      </c>
      <c r="D17" s="7">
        <f>D18</f>
        <v>76291</v>
      </c>
      <c r="E17" s="7">
        <f>E18</f>
        <v>55291</v>
      </c>
      <c r="F17" s="7">
        <f>F18</f>
        <v>36264</v>
      </c>
    </row>
    <row r="18" spans="1:6" s="2" customFormat="1" ht="22.5" x14ac:dyDescent="0.25">
      <c r="A18" s="6" t="s">
        <v>38</v>
      </c>
      <c r="B18" s="6" t="s">
        <v>39</v>
      </c>
      <c r="C18" s="6" t="s">
        <v>40</v>
      </c>
      <c r="D18" s="7">
        <v>76291</v>
      </c>
      <c r="E18" s="7">
        <v>55291</v>
      </c>
      <c r="F18" s="7">
        <v>36264</v>
      </c>
    </row>
    <row r="19" spans="1:6" s="2" customFormat="1" ht="22.5" x14ac:dyDescent="0.25">
      <c r="A19" s="6" t="s">
        <v>41</v>
      </c>
      <c r="B19" s="6" t="s">
        <v>42</v>
      </c>
      <c r="C19" s="6" t="s">
        <v>43</v>
      </c>
      <c r="D19" s="7">
        <f>D20+D28</f>
        <v>18160595</v>
      </c>
      <c r="E19" s="7">
        <f>E20+E28</f>
        <v>11022291</v>
      </c>
      <c r="F19" s="7">
        <f>F20+F28</f>
        <v>8723329</v>
      </c>
    </row>
    <row r="20" spans="1:6" s="2" customFormat="1" ht="43.5" x14ac:dyDescent="0.25">
      <c r="A20" s="6" t="s">
        <v>44</v>
      </c>
      <c r="B20" s="6" t="s">
        <v>45</v>
      </c>
      <c r="C20" s="6" t="s">
        <v>46</v>
      </c>
      <c r="D20" s="7">
        <f>+D21+D22+D23+D24+D25+D26+D27</f>
        <v>18039095</v>
      </c>
      <c r="E20" s="7">
        <f>+E21+E22+E23+E24+E25+E26+E27</f>
        <v>10900791</v>
      </c>
      <c r="F20" s="7">
        <f>+F21+F22+F23+F24+F25+F26+F27</f>
        <v>8610229</v>
      </c>
    </row>
    <row r="21" spans="1:6" s="2" customFormat="1" x14ac:dyDescent="0.25">
      <c r="A21" s="6" t="s">
        <v>47</v>
      </c>
      <c r="B21" s="6" t="s">
        <v>48</v>
      </c>
      <c r="C21" s="6" t="s">
        <v>49</v>
      </c>
      <c r="D21" s="7">
        <v>78291</v>
      </c>
      <c r="E21" s="7">
        <v>43791</v>
      </c>
      <c r="F21" s="7">
        <v>22957</v>
      </c>
    </row>
    <row r="22" spans="1:6" s="2" customFormat="1" x14ac:dyDescent="0.25">
      <c r="A22" s="6" t="s">
        <v>50</v>
      </c>
      <c r="B22" s="6" t="s">
        <v>51</v>
      </c>
      <c r="C22" s="6" t="s">
        <v>52</v>
      </c>
      <c r="D22" s="7">
        <v>267000</v>
      </c>
      <c r="E22" s="7">
        <v>138500</v>
      </c>
      <c r="F22" s="7">
        <v>86676</v>
      </c>
    </row>
    <row r="23" spans="1:6" s="2" customFormat="1" ht="22.5" x14ac:dyDescent="0.25">
      <c r="A23" s="6" t="s">
        <v>53</v>
      </c>
      <c r="B23" s="6" t="s">
        <v>54</v>
      </c>
      <c r="C23" s="6" t="s">
        <v>55</v>
      </c>
      <c r="D23" s="7">
        <v>497804</v>
      </c>
      <c r="E23" s="7">
        <v>320000</v>
      </c>
      <c r="F23" s="7">
        <v>140573</v>
      </c>
    </row>
    <row r="24" spans="1:6" s="2" customFormat="1" ht="22.5" x14ac:dyDescent="0.25">
      <c r="A24" s="6" t="s">
        <v>56</v>
      </c>
      <c r="B24" s="6" t="s">
        <v>57</v>
      </c>
      <c r="C24" s="6" t="s">
        <v>58</v>
      </c>
      <c r="D24" s="7">
        <v>15000</v>
      </c>
      <c r="E24" s="7">
        <v>7500</v>
      </c>
      <c r="F24" s="7">
        <v>4339</v>
      </c>
    </row>
    <row r="25" spans="1:6" s="2" customFormat="1" ht="22.5" x14ac:dyDescent="0.25">
      <c r="A25" s="6" t="s">
        <v>59</v>
      </c>
      <c r="B25" s="6" t="s">
        <v>60</v>
      </c>
      <c r="C25" s="6" t="s">
        <v>61</v>
      </c>
      <c r="D25" s="7">
        <v>5000</v>
      </c>
      <c r="E25" s="7">
        <v>3000</v>
      </c>
      <c r="F25" s="7">
        <v>1136</v>
      </c>
    </row>
    <row r="26" spans="1:6" s="2" customFormat="1" ht="22.5" x14ac:dyDescent="0.25">
      <c r="A26" s="6" t="s">
        <v>62</v>
      </c>
      <c r="B26" s="6" t="s">
        <v>63</v>
      </c>
      <c r="C26" s="6" t="s">
        <v>64</v>
      </c>
      <c r="D26" s="7">
        <v>15000000</v>
      </c>
      <c r="E26" s="7">
        <v>9250000</v>
      </c>
      <c r="F26" s="7">
        <v>7520762</v>
      </c>
    </row>
    <row r="27" spans="1:6" s="2" customFormat="1" ht="33" x14ac:dyDescent="0.25">
      <c r="A27" s="6" t="s">
        <v>65</v>
      </c>
      <c r="B27" s="6" t="s">
        <v>66</v>
      </c>
      <c r="C27" s="6" t="s">
        <v>67</v>
      </c>
      <c r="D27" s="7">
        <v>2176000</v>
      </c>
      <c r="E27" s="7">
        <v>1138000</v>
      </c>
      <c r="F27" s="7">
        <v>833786</v>
      </c>
    </row>
    <row r="28" spans="1:6" s="2" customFormat="1" ht="22.5" x14ac:dyDescent="0.25">
      <c r="A28" s="6" t="s">
        <v>68</v>
      </c>
      <c r="B28" s="6" t="s">
        <v>69</v>
      </c>
      <c r="C28" s="6" t="s">
        <v>70</v>
      </c>
      <c r="D28" s="7">
        <f>D29+D30+D31</f>
        <v>121500</v>
      </c>
      <c r="E28" s="7">
        <f>E29+E30+E31</f>
        <v>121500</v>
      </c>
      <c r="F28" s="7">
        <f>F29+F30+F31</f>
        <v>113100</v>
      </c>
    </row>
    <row r="29" spans="1:6" s="2" customFormat="1" x14ac:dyDescent="0.25">
      <c r="A29" s="6" t="s">
        <v>71</v>
      </c>
      <c r="B29" s="6" t="s">
        <v>72</v>
      </c>
      <c r="C29" s="6" t="s">
        <v>73</v>
      </c>
      <c r="D29" s="7">
        <v>121500</v>
      </c>
      <c r="E29" s="7">
        <v>121500</v>
      </c>
      <c r="F29" s="7">
        <v>113100</v>
      </c>
    </row>
    <row r="30" spans="1:6" s="2" customFormat="1" ht="33" x14ac:dyDescent="0.25">
      <c r="A30" s="6" t="s">
        <v>74</v>
      </c>
      <c r="B30" s="6" t="s">
        <v>75</v>
      </c>
      <c r="C30" s="6" t="s">
        <v>76</v>
      </c>
      <c r="D30" s="7">
        <v>-226100</v>
      </c>
      <c r="E30" s="7">
        <v>-186100</v>
      </c>
      <c r="F30" s="7">
        <v>-110000</v>
      </c>
    </row>
    <row r="31" spans="1:6" s="2" customFormat="1" x14ac:dyDescent="0.25">
      <c r="A31" s="6" t="s">
        <v>77</v>
      </c>
      <c r="B31" s="6" t="s">
        <v>78</v>
      </c>
      <c r="C31" s="6" t="s">
        <v>79</v>
      </c>
      <c r="D31" s="7">
        <v>226100</v>
      </c>
      <c r="E31" s="7">
        <v>186100</v>
      </c>
      <c r="F31" s="7">
        <v>110000</v>
      </c>
    </row>
    <row r="32" spans="1:6" s="2" customFormat="1" x14ac:dyDescent="0.25">
      <c r="A32" s="6" t="s">
        <v>80</v>
      </c>
      <c r="B32" s="6" t="s">
        <v>81</v>
      </c>
      <c r="C32" s="6" t="s">
        <v>82</v>
      </c>
      <c r="D32" s="7">
        <f>D33</f>
        <v>0</v>
      </c>
      <c r="E32" s="7">
        <f>E33</f>
        <v>0</v>
      </c>
      <c r="F32" s="7">
        <f t="shared" ref="F32:F33" si="0">F33</f>
        <v>1162</v>
      </c>
    </row>
    <row r="33" spans="1:6" s="2" customFormat="1" ht="22.5" x14ac:dyDescent="0.25">
      <c r="A33" s="6" t="s">
        <v>83</v>
      </c>
      <c r="B33" s="6" t="s">
        <v>84</v>
      </c>
      <c r="C33" s="6" t="s">
        <v>85</v>
      </c>
      <c r="D33" s="7">
        <f>D34</f>
        <v>0</v>
      </c>
      <c r="E33" s="7">
        <f>E34</f>
        <v>0</v>
      </c>
      <c r="F33" s="7">
        <f t="shared" si="0"/>
        <v>1162</v>
      </c>
    </row>
    <row r="34" spans="1:6" s="2" customFormat="1" ht="22.5" x14ac:dyDescent="0.25">
      <c r="A34" s="6" t="s">
        <v>86</v>
      </c>
      <c r="B34" s="6" t="s">
        <v>87</v>
      </c>
      <c r="C34" s="6" t="s">
        <v>88</v>
      </c>
      <c r="D34" s="7">
        <v>0</v>
      </c>
      <c r="E34" s="7">
        <v>0</v>
      </c>
      <c r="F34" s="7">
        <v>1162</v>
      </c>
    </row>
    <row r="35" spans="1:6" s="2" customFormat="1" ht="22.5" x14ac:dyDescent="0.25">
      <c r="A35" s="6" t="s">
        <v>89</v>
      </c>
      <c r="B35" s="6" t="s">
        <v>90</v>
      </c>
      <c r="C35" s="6" t="s">
        <v>91</v>
      </c>
      <c r="D35" s="7">
        <f>D36</f>
        <v>0</v>
      </c>
      <c r="E35" s="7">
        <f>E36</f>
        <v>0</v>
      </c>
      <c r="F35" s="7">
        <f t="shared" ref="F35:F36" si="1">F36</f>
        <v>663720</v>
      </c>
    </row>
    <row r="36" spans="1:6" s="2" customFormat="1" ht="22.5" x14ac:dyDescent="0.25">
      <c r="A36" s="6" t="s">
        <v>92</v>
      </c>
      <c r="B36" s="6" t="s">
        <v>93</v>
      </c>
      <c r="C36" s="6" t="s">
        <v>94</v>
      </c>
      <c r="D36" s="7">
        <f>D37</f>
        <v>0</v>
      </c>
      <c r="E36" s="7">
        <f>E37</f>
        <v>0</v>
      </c>
      <c r="F36" s="7">
        <f t="shared" si="1"/>
        <v>663720</v>
      </c>
    </row>
    <row r="37" spans="1:6" s="2" customFormat="1" ht="22.5" x14ac:dyDescent="0.25">
      <c r="A37" s="6" t="s">
        <v>95</v>
      </c>
      <c r="B37" s="6" t="s">
        <v>96</v>
      </c>
      <c r="C37" s="6" t="s">
        <v>97</v>
      </c>
      <c r="D37" s="7">
        <f>D38+D39</f>
        <v>0</v>
      </c>
      <c r="E37" s="7">
        <f>E38+E39</f>
        <v>0</v>
      </c>
      <c r="F37" s="7">
        <f>F38+F39</f>
        <v>663720</v>
      </c>
    </row>
    <row r="38" spans="1:6" s="2" customFormat="1" ht="33" x14ac:dyDescent="0.25">
      <c r="A38" s="6" t="s">
        <v>98</v>
      </c>
      <c r="B38" s="6" t="s">
        <v>99</v>
      </c>
      <c r="C38" s="6" t="s">
        <v>100</v>
      </c>
      <c r="D38" s="7">
        <v>0</v>
      </c>
      <c r="E38" s="7">
        <v>0</v>
      </c>
      <c r="F38" s="7">
        <v>575000</v>
      </c>
    </row>
    <row r="39" spans="1:6" s="2" customFormat="1" ht="33" x14ac:dyDescent="0.25">
      <c r="A39" s="6" t="s">
        <v>101</v>
      </c>
      <c r="B39" s="6" t="s">
        <v>102</v>
      </c>
      <c r="C39" s="6" t="s">
        <v>103</v>
      </c>
      <c r="D39" s="7">
        <v>0</v>
      </c>
      <c r="E39" s="7">
        <v>0</v>
      </c>
      <c r="F39" s="7">
        <v>88720</v>
      </c>
    </row>
    <row r="40" spans="1:6" s="2" customFormat="1" x14ac:dyDescent="0.25">
      <c r="A40" s="6" t="s">
        <v>104</v>
      </c>
      <c r="B40" s="6" t="s">
        <v>105</v>
      </c>
      <c r="C40" s="6" t="s">
        <v>106</v>
      </c>
      <c r="D40" s="7">
        <f>D41</f>
        <v>21458200</v>
      </c>
      <c r="E40" s="7">
        <f>E41</f>
        <v>11913200</v>
      </c>
      <c r="F40" s="7">
        <f>F41</f>
        <v>12169216</v>
      </c>
    </row>
    <row r="41" spans="1:6" s="2" customFormat="1" ht="22.5" x14ac:dyDescent="0.25">
      <c r="A41" s="6" t="s">
        <v>107</v>
      </c>
      <c r="B41" s="6" t="s">
        <v>108</v>
      </c>
      <c r="C41" s="6" t="s">
        <v>109</v>
      </c>
      <c r="D41" s="7">
        <f>D42+D46</f>
        <v>21458200</v>
      </c>
      <c r="E41" s="7">
        <f>E42+E46</f>
        <v>11913200</v>
      </c>
      <c r="F41" s="7">
        <f>F42+F46</f>
        <v>12169216</v>
      </c>
    </row>
    <row r="42" spans="1:6" s="2" customFormat="1" x14ac:dyDescent="0.25">
      <c r="A42" s="6" t="s">
        <v>110</v>
      </c>
      <c r="B42" s="6" t="s">
        <v>111</v>
      </c>
      <c r="C42" s="6" t="s">
        <v>112</v>
      </c>
      <c r="D42" s="7">
        <f>D43</f>
        <v>4200</v>
      </c>
      <c r="E42" s="7">
        <f>E43</f>
        <v>4200</v>
      </c>
      <c r="F42" s="7">
        <f>F43</f>
        <v>5000</v>
      </c>
    </row>
    <row r="43" spans="1:6" s="2" customFormat="1" x14ac:dyDescent="0.25">
      <c r="A43" s="6" t="s">
        <v>113</v>
      </c>
      <c r="B43" s="6" t="s">
        <v>114</v>
      </c>
      <c r="C43" s="6" t="s">
        <v>115</v>
      </c>
      <c r="D43" s="7">
        <f>+D44+D45</f>
        <v>4200</v>
      </c>
      <c r="E43" s="7">
        <f>+E44+E45</f>
        <v>4200</v>
      </c>
      <c r="F43" s="7">
        <f>+F44+F45</f>
        <v>5000</v>
      </c>
    </row>
    <row r="44" spans="1:6" s="2" customFormat="1" ht="54" x14ac:dyDescent="0.25">
      <c r="A44" s="6" t="s">
        <v>116</v>
      </c>
      <c r="B44" s="6" t="s">
        <v>117</v>
      </c>
      <c r="C44" s="6" t="s">
        <v>118</v>
      </c>
      <c r="D44" s="7">
        <v>4200</v>
      </c>
      <c r="E44" s="7">
        <v>4200</v>
      </c>
      <c r="F44" s="7">
        <v>0</v>
      </c>
    </row>
    <row r="45" spans="1:6" s="2" customFormat="1" x14ac:dyDescent="0.25">
      <c r="A45" s="6" t="s">
        <v>119</v>
      </c>
      <c r="B45" s="6" t="s">
        <v>120</v>
      </c>
      <c r="C45" s="6" t="s">
        <v>121</v>
      </c>
      <c r="D45" s="7">
        <v>0</v>
      </c>
      <c r="E45" s="7">
        <v>0</v>
      </c>
      <c r="F45" s="7">
        <v>5000</v>
      </c>
    </row>
    <row r="46" spans="1:6" s="2" customFormat="1" ht="33" x14ac:dyDescent="0.25">
      <c r="A46" s="6" t="s">
        <v>122</v>
      </c>
      <c r="B46" s="6" t="s">
        <v>123</v>
      </c>
      <c r="C46" s="6" t="s">
        <v>124</v>
      </c>
      <c r="D46" s="7">
        <f>D47+D48+D49+D50+D51</f>
        <v>21454000</v>
      </c>
      <c r="E46" s="7">
        <f>E47+E48+E49+E50+E51</f>
        <v>11909000</v>
      </c>
      <c r="F46" s="7">
        <f>F47+F48+F49+F50+F51</f>
        <v>12164216</v>
      </c>
    </row>
    <row r="47" spans="1:6" s="2" customFormat="1" x14ac:dyDescent="0.25">
      <c r="A47" s="6" t="s">
        <v>125</v>
      </c>
      <c r="B47" s="6" t="s">
        <v>126</v>
      </c>
      <c r="C47" s="6" t="s">
        <v>127</v>
      </c>
      <c r="D47" s="7">
        <v>520000</v>
      </c>
      <c r="E47" s="7">
        <v>270000</v>
      </c>
      <c r="F47" s="7">
        <v>256000</v>
      </c>
    </row>
    <row r="48" spans="1:6" s="2" customFormat="1" ht="22.5" x14ac:dyDescent="0.25">
      <c r="A48" s="6" t="s">
        <v>128</v>
      </c>
      <c r="B48" s="6" t="s">
        <v>129</v>
      </c>
      <c r="C48" s="6" t="s">
        <v>130</v>
      </c>
      <c r="D48" s="7">
        <v>552000</v>
      </c>
      <c r="E48" s="7">
        <v>552000</v>
      </c>
      <c r="F48" s="7">
        <v>552000</v>
      </c>
    </row>
    <row r="49" spans="1:7" s="2" customFormat="1" ht="22.5" x14ac:dyDescent="0.25">
      <c r="A49" s="6" t="s">
        <v>131</v>
      </c>
      <c r="B49" s="6" t="s">
        <v>132</v>
      </c>
      <c r="C49" s="6" t="s">
        <v>133</v>
      </c>
      <c r="D49" s="7">
        <v>1002000</v>
      </c>
      <c r="E49" s="7">
        <v>1002000</v>
      </c>
      <c r="F49" s="7">
        <v>732000</v>
      </c>
    </row>
    <row r="50" spans="1:7" s="2" customFormat="1" ht="33" x14ac:dyDescent="0.25">
      <c r="A50" s="6" t="s">
        <v>134</v>
      </c>
      <c r="B50" s="6" t="s">
        <v>135</v>
      </c>
      <c r="C50" s="6" t="s">
        <v>136</v>
      </c>
      <c r="D50" s="7">
        <v>19380000</v>
      </c>
      <c r="E50" s="7">
        <v>10085000</v>
      </c>
      <c r="F50" s="7">
        <v>10146716</v>
      </c>
    </row>
    <row r="51" spans="1:7" s="2" customFormat="1" x14ac:dyDescent="0.25">
      <c r="A51" s="6" t="s">
        <v>137</v>
      </c>
      <c r="B51" s="6" t="s">
        <v>120</v>
      </c>
      <c r="C51" s="6" t="s">
        <v>138</v>
      </c>
      <c r="D51" s="7">
        <v>0</v>
      </c>
      <c r="E51" s="7">
        <v>0</v>
      </c>
      <c r="F51" s="7">
        <v>477500</v>
      </c>
    </row>
    <row r="52" spans="1:7" s="2" customFormat="1" ht="33" x14ac:dyDescent="0.25">
      <c r="A52" s="6" t="s">
        <v>139</v>
      </c>
      <c r="B52" s="6" t="s">
        <v>140</v>
      </c>
      <c r="C52" s="6" t="s">
        <v>141</v>
      </c>
      <c r="D52" s="7">
        <f>D53</f>
        <v>16400</v>
      </c>
      <c r="E52" s="7">
        <f>E53</f>
        <v>16400</v>
      </c>
      <c r="F52" s="7">
        <f t="shared" ref="F52:F53" si="2">F53</f>
        <v>0</v>
      </c>
    </row>
    <row r="53" spans="1:7" s="2" customFormat="1" ht="22.5" x14ac:dyDescent="0.25">
      <c r="A53" s="6" t="s">
        <v>142</v>
      </c>
      <c r="B53" s="6" t="s">
        <v>143</v>
      </c>
      <c r="C53" s="6" t="s">
        <v>144</v>
      </c>
      <c r="D53" s="7">
        <f>D54</f>
        <v>16400</v>
      </c>
      <c r="E53" s="7">
        <f>E54</f>
        <v>16400</v>
      </c>
      <c r="F53" s="7">
        <f t="shared" si="2"/>
        <v>0</v>
      </c>
    </row>
    <row r="54" spans="1:7" s="2" customFormat="1" ht="22.5" x14ac:dyDescent="0.25">
      <c r="A54" s="6" t="s">
        <v>145</v>
      </c>
      <c r="B54" s="6" t="s">
        <v>146</v>
      </c>
      <c r="C54" s="6" t="s">
        <v>147</v>
      </c>
      <c r="D54" s="7">
        <v>16400</v>
      </c>
      <c r="E54" s="7">
        <v>16400</v>
      </c>
      <c r="F54" s="7">
        <v>0</v>
      </c>
    </row>
    <row r="55" spans="1:7" s="2" customFormat="1" x14ac:dyDescent="0.25">
      <c r="A55" s="4"/>
      <c r="B55" s="4"/>
      <c r="C55" s="4"/>
      <c r="D55" s="5"/>
      <c r="E55" s="5"/>
      <c r="F55" s="5"/>
    </row>
    <row r="56" spans="1:7" x14ac:dyDescent="0.25">
      <c r="A56" s="9"/>
      <c r="B56" s="13" t="s">
        <v>180</v>
      </c>
      <c r="C56" s="13"/>
      <c r="D56" s="13"/>
      <c r="E56" s="13"/>
      <c r="F56" s="13"/>
      <c r="G56" s="9"/>
    </row>
    <row r="57" spans="1:7" x14ac:dyDescent="0.25">
      <c r="A57" s="19"/>
      <c r="B57" s="19"/>
      <c r="C57" s="19"/>
      <c r="D57" s="19"/>
      <c r="E57" s="1"/>
      <c r="F57" s="19"/>
      <c r="G57" s="19"/>
    </row>
    <row r="58" spans="1:7" ht="22.5" x14ac:dyDescent="0.25">
      <c r="B58" s="6" t="s">
        <v>154</v>
      </c>
      <c r="C58" s="6" t="s">
        <v>22</v>
      </c>
      <c r="D58" s="7">
        <f>D59+D77+D81</f>
        <v>38462786</v>
      </c>
      <c r="E58" s="7">
        <f>E59+E77+E81</f>
        <v>21798482</v>
      </c>
      <c r="F58" s="7">
        <f>F59+F77+F81</f>
        <v>20661809</v>
      </c>
    </row>
    <row r="59" spans="1:7" x14ac:dyDescent="0.25">
      <c r="B59" s="6" t="s">
        <v>24</v>
      </c>
      <c r="C59" s="6" t="s">
        <v>25</v>
      </c>
      <c r="D59" s="7">
        <f>+D60</f>
        <v>18010786</v>
      </c>
      <c r="E59" s="7">
        <f>+E60</f>
        <v>10891482</v>
      </c>
      <c r="F59" s="7">
        <f>+F60</f>
        <v>8649593</v>
      </c>
    </row>
    <row r="60" spans="1:7" x14ac:dyDescent="0.25">
      <c r="B60" s="6" t="s">
        <v>27</v>
      </c>
      <c r="C60" s="6" t="s">
        <v>28</v>
      </c>
      <c r="D60" s="7">
        <f>D61+D65</f>
        <v>18010786</v>
      </c>
      <c r="E60" s="7">
        <f>E61+E65</f>
        <v>10891482</v>
      </c>
      <c r="F60" s="7">
        <f>F61+F65</f>
        <v>8649593</v>
      </c>
    </row>
    <row r="61" spans="1:7" x14ac:dyDescent="0.25">
      <c r="B61" s="6" t="s">
        <v>30</v>
      </c>
      <c r="C61" s="6" t="s">
        <v>31</v>
      </c>
      <c r="D61" s="7">
        <f>D62</f>
        <v>76291</v>
      </c>
      <c r="E61" s="7">
        <f>E62</f>
        <v>55291</v>
      </c>
      <c r="F61" s="7">
        <f>F62</f>
        <v>36264</v>
      </c>
    </row>
    <row r="62" spans="1:7" ht="22.5" x14ac:dyDescent="0.25">
      <c r="B62" s="6" t="s">
        <v>33</v>
      </c>
      <c r="C62" s="6" t="s">
        <v>34</v>
      </c>
      <c r="D62" s="7">
        <f>+D63</f>
        <v>76291</v>
      </c>
      <c r="E62" s="7">
        <f>+E63</f>
        <v>55291</v>
      </c>
      <c r="F62" s="7">
        <f>+F63</f>
        <v>36264</v>
      </c>
    </row>
    <row r="63" spans="1:7" x14ac:dyDescent="0.25">
      <c r="B63" s="6" t="s">
        <v>36</v>
      </c>
      <c r="C63" s="6" t="s">
        <v>37</v>
      </c>
      <c r="D63" s="7">
        <f>D64</f>
        <v>76291</v>
      </c>
      <c r="E63" s="7">
        <f>E64</f>
        <v>55291</v>
      </c>
      <c r="F63" s="7">
        <f>F64</f>
        <v>36264</v>
      </c>
    </row>
    <row r="64" spans="1:7" ht="22.5" x14ac:dyDescent="0.25">
      <c r="B64" s="6" t="s">
        <v>39</v>
      </c>
      <c r="C64" s="6" t="s">
        <v>40</v>
      </c>
      <c r="D64" s="7">
        <v>76291</v>
      </c>
      <c r="E64" s="7">
        <v>55291</v>
      </c>
      <c r="F64" s="7">
        <v>36264</v>
      </c>
    </row>
    <row r="65" spans="2:6" ht="22.5" x14ac:dyDescent="0.25">
      <c r="B65" s="6" t="s">
        <v>42</v>
      </c>
      <c r="C65" s="6" t="s">
        <v>43</v>
      </c>
      <c r="D65" s="7">
        <f>D66+D74</f>
        <v>17934495</v>
      </c>
      <c r="E65" s="7">
        <f>E66+E74</f>
        <v>10836191</v>
      </c>
      <c r="F65" s="7">
        <f>F66+F74</f>
        <v>8613329</v>
      </c>
    </row>
    <row r="66" spans="2:6" ht="43.5" x14ac:dyDescent="0.25">
      <c r="B66" s="6" t="s">
        <v>45</v>
      </c>
      <c r="C66" s="6" t="s">
        <v>46</v>
      </c>
      <c r="D66" s="7">
        <f>+D67+D68+D69+D70+D71+D72+D73</f>
        <v>18039095</v>
      </c>
      <c r="E66" s="7">
        <f>+E67+E68+E69+E70+E71+E72+E73</f>
        <v>10900791</v>
      </c>
      <c r="F66" s="7">
        <f>+F67+F68+F69+F70+F71+F72+F73</f>
        <v>8610229</v>
      </c>
    </row>
    <row r="67" spans="2:6" x14ac:dyDescent="0.25">
      <c r="B67" s="6" t="s">
        <v>48</v>
      </c>
      <c r="C67" s="6" t="s">
        <v>49</v>
      </c>
      <c r="D67" s="7">
        <v>78291</v>
      </c>
      <c r="E67" s="7">
        <v>43791</v>
      </c>
      <c r="F67" s="7">
        <v>22957</v>
      </c>
    </row>
    <row r="68" spans="2:6" x14ac:dyDescent="0.25">
      <c r="B68" s="6" t="s">
        <v>51</v>
      </c>
      <c r="C68" s="6" t="s">
        <v>52</v>
      </c>
      <c r="D68" s="7">
        <v>267000</v>
      </c>
      <c r="E68" s="7">
        <v>138500</v>
      </c>
      <c r="F68" s="7">
        <v>86676</v>
      </c>
    </row>
    <row r="69" spans="2:6" ht="22.5" x14ac:dyDescent="0.25">
      <c r="B69" s="6" t="s">
        <v>54</v>
      </c>
      <c r="C69" s="6" t="s">
        <v>55</v>
      </c>
      <c r="D69" s="7">
        <v>497804</v>
      </c>
      <c r="E69" s="7">
        <v>320000</v>
      </c>
      <c r="F69" s="7">
        <v>140573</v>
      </c>
    </row>
    <row r="70" spans="2:6" ht="22.5" x14ac:dyDescent="0.25">
      <c r="B70" s="6" t="s">
        <v>57</v>
      </c>
      <c r="C70" s="6" t="s">
        <v>58</v>
      </c>
      <c r="D70" s="7">
        <v>15000</v>
      </c>
      <c r="E70" s="7">
        <v>7500</v>
      </c>
      <c r="F70" s="7">
        <v>4339</v>
      </c>
    </row>
    <row r="71" spans="2:6" ht="22.5" x14ac:dyDescent="0.25">
      <c r="B71" s="6" t="s">
        <v>60</v>
      </c>
      <c r="C71" s="6" t="s">
        <v>61</v>
      </c>
      <c r="D71" s="7">
        <v>5000</v>
      </c>
      <c r="E71" s="7">
        <v>3000</v>
      </c>
      <c r="F71" s="7">
        <v>1136</v>
      </c>
    </row>
    <row r="72" spans="2:6" ht="22.5" x14ac:dyDescent="0.25">
      <c r="B72" s="6" t="s">
        <v>63</v>
      </c>
      <c r="C72" s="6" t="s">
        <v>64</v>
      </c>
      <c r="D72" s="7">
        <v>15000000</v>
      </c>
      <c r="E72" s="7">
        <v>9250000</v>
      </c>
      <c r="F72" s="7">
        <v>7520762</v>
      </c>
    </row>
    <row r="73" spans="2:6" ht="33" x14ac:dyDescent="0.25">
      <c r="B73" s="6" t="s">
        <v>66</v>
      </c>
      <c r="C73" s="6" t="s">
        <v>67</v>
      </c>
      <c r="D73" s="7">
        <v>2176000</v>
      </c>
      <c r="E73" s="7">
        <v>1138000</v>
      </c>
      <c r="F73" s="7">
        <v>833786</v>
      </c>
    </row>
    <row r="74" spans="2:6" ht="22.5" x14ac:dyDescent="0.25">
      <c r="B74" s="6" t="s">
        <v>69</v>
      </c>
      <c r="C74" s="6" t="s">
        <v>70</v>
      </c>
      <c r="D74" s="7">
        <f>D75+D76</f>
        <v>-104600</v>
      </c>
      <c r="E74" s="7">
        <f>E75+E76</f>
        <v>-64600</v>
      </c>
      <c r="F74" s="7">
        <f>F75+F76</f>
        <v>3100</v>
      </c>
    </row>
    <row r="75" spans="2:6" x14ac:dyDescent="0.25">
      <c r="B75" s="6" t="s">
        <v>72</v>
      </c>
      <c r="C75" s="6" t="s">
        <v>73</v>
      </c>
      <c r="D75" s="7">
        <v>121500</v>
      </c>
      <c r="E75" s="7">
        <v>121500</v>
      </c>
      <c r="F75" s="7">
        <v>113100</v>
      </c>
    </row>
    <row r="76" spans="2:6" ht="33" x14ac:dyDescent="0.25">
      <c r="B76" s="6" t="s">
        <v>75</v>
      </c>
      <c r="C76" s="6" t="s">
        <v>76</v>
      </c>
      <c r="D76" s="7">
        <v>-226100</v>
      </c>
      <c r="E76" s="7">
        <v>-186100</v>
      </c>
      <c r="F76" s="7">
        <v>-110000</v>
      </c>
    </row>
    <row r="77" spans="2:6" ht="22.5" x14ac:dyDescent="0.25">
      <c r="B77" s="6" t="s">
        <v>90</v>
      </c>
      <c r="C77" s="6" t="s">
        <v>91</v>
      </c>
      <c r="D77" s="7">
        <f t="shared" ref="D77:E79" si="3">D78</f>
        <v>0</v>
      </c>
      <c r="E77" s="7">
        <f t="shared" si="3"/>
        <v>0</v>
      </c>
      <c r="F77" s="7">
        <f t="shared" ref="F77:F79" si="4">F78</f>
        <v>575000</v>
      </c>
    </row>
    <row r="78" spans="2:6" ht="22.5" x14ac:dyDescent="0.25">
      <c r="B78" s="6" t="s">
        <v>93</v>
      </c>
      <c r="C78" s="6" t="s">
        <v>94</v>
      </c>
      <c r="D78" s="7">
        <f t="shared" si="3"/>
        <v>0</v>
      </c>
      <c r="E78" s="7">
        <f t="shared" si="3"/>
        <v>0</v>
      </c>
      <c r="F78" s="7">
        <f t="shared" si="4"/>
        <v>575000</v>
      </c>
    </row>
    <row r="79" spans="2:6" ht="22.5" x14ac:dyDescent="0.25">
      <c r="B79" s="6" t="s">
        <v>96</v>
      </c>
      <c r="C79" s="6" t="s">
        <v>97</v>
      </c>
      <c r="D79" s="7">
        <f t="shared" si="3"/>
        <v>0</v>
      </c>
      <c r="E79" s="7">
        <f t="shared" si="3"/>
        <v>0</v>
      </c>
      <c r="F79" s="7">
        <f t="shared" si="4"/>
        <v>575000</v>
      </c>
    </row>
    <row r="80" spans="2:6" ht="33" x14ac:dyDescent="0.25">
      <c r="B80" s="6" t="s">
        <v>99</v>
      </c>
      <c r="C80" s="6" t="s">
        <v>100</v>
      </c>
      <c r="D80" s="7">
        <v>0</v>
      </c>
      <c r="E80" s="7">
        <v>0</v>
      </c>
      <c r="F80" s="7">
        <v>575000</v>
      </c>
    </row>
    <row r="81" spans="2:6" x14ac:dyDescent="0.25">
      <c r="B81" s="6" t="s">
        <v>105</v>
      </c>
      <c r="C81" s="6" t="s">
        <v>106</v>
      </c>
      <c r="D81" s="7">
        <f>D82</f>
        <v>20452000</v>
      </c>
      <c r="E81" s="7">
        <f>E82</f>
        <v>10907000</v>
      </c>
      <c r="F81" s="7">
        <f>F82</f>
        <v>11437216</v>
      </c>
    </row>
    <row r="82" spans="2:6" ht="22.5" x14ac:dyDescent="0.25">
      <c r="B82" s="6" t="s">
        <v>108</v>
      </c>
      <c r="C82" s="6" t="s">
        <v>109</v>
      </c>
      <c r="D82" s="7">
        <f>D83+D86</f>
        <v>20452000</v>
      </c>
      <c r="E82" s="7">
        <f>E83+E86</f>
        <v>10907000</v>
      </c>
      <c r="F82" s="7">
        <f>F83+F86</f>
        <v>11437216</v>
      </c>
    </row>
    <row r="83" spans="2:6" x14ac:dyDescent="0.25">
      <c r="B83" s="6" t="s">
        <v>111</v>
      </c>
      <c r="C83" s="6" t="s">
        <v>112</v>
      </c>
      <c r="D83" s="7">
        <f>D84</f>
        <v>0</v>
      </c>
      <c r="E83" s="7">
        <f>E84</f>
        <v>0</v>
      </c>
      <c r="F83" s="7">
        <f>F84</f>
        <v>5000</v>
      </c>
    </row>
    <row r="84" spans="2:6" x14ac:dyDescent="0.25">
      <c r="B84" s="6" t="s">
        <v>114</v>
      </c>
      <c r="C84" s="6" t="s">
        <v>115</v>
      </c>
      <c r="D84" s="7">
        <f>+D85</f>
        <v>0</v>
      </c>
      <c r="E84" s="7">
        <f>+E85</f>
        <v>0</v>
      </c>
      <c r="F84" s="7">
        <f>+F85</f>
        <v>5000</v>
      </c>
    </row>
    <row r="85" spans="2:6" x14ac:dyDescent="0.25">
      <c r="B85" s="6" t="s">
        <v>120</v>
      </c>
      <c r="C85" s="6" t="s">
        <v>121</v>
      </c>
      <c r="D85" s="7">
        <v>0</v>
      </c>
      <c r="E85" s="7">
        <v>0</v>
      </c>
      <c r="F85" s="7">
        <v>5000</v>
      </c>
    </row>
    <row r="86" spans="2:6" ht="33" x14ac:dyDescent="0.25">
      <c r="B86" s="6" t="s">
        <v>123</v>
      </c>
      <c r="C86" s="6" t="s">
        <v>124</v>
      </c>
      <c r="D86" s="7">
        <f>D87+D88+D89+D90</f>
        <v>20452000</v>
      </c>
      <c r="E86" s="7">
        <f>E87+E88+E89+E90</f>
        <v>10907000</v>
      </c>
      <c r="F86" s="7">
        <f>F87+F88+F89+F90</f>
        <v>11432216</v>
      </c>
    </row>
    <row r="87" spans="2:6" x14ac:dyDescent="0.25">
      <c r="B87" s="6" t="s">
        <v>126</v>
      </c>
      <c r="C87" s="6" t="s">
        <v>127</v>
      </c>
      <c r="D87" s="7">
        <v>520000</v>
      </c>
      <c r="E87" s="7">
        <v>270000</v>
      </c>
      <c r="F87" s="7">
        <v>256000</v>
      </c>
    </row>
    <row r="88" spans="2:6" ht="22.5" x14ac:dyDescent="0.25">
      <c r="B88" s="6" t="s">
        <v>129</v>
      </c>
      <c r="C88" s="6" t="s">
        <v>130</v>
      </c>
      <c r="D88" s="7">
        <v>552000</v>
      </c>
      <c r="E88" s="7">
        <v>552000</v>
      </c>
      <c r="F88" s="7">
        <v>552000</v>
      </c>
    </row>
    <row r="89" spans="2:6" ht="33" x14ac:dyDescent="0.25">
      <c r="B89" s="6" t="s">
        <v>135</v>
      </c>
      <c r="C89" s="6" t="s">
        <v>136</v>
      </c>
      <c r="D89" s="7">
        <v>19380000</v>
      </c>
      <c r="E89" s="7">
        <v>10085000</v>
      </c>
      <c r="F89" s="7">
        <v>10146716</v>
      </c>
    </row>
    <row r="90" spans="2:6" x14ac:dyDescent="0.25">
      <c r="B90" s="6" t="s">
        <v>120</v>
      </c>
      <c r="C90" s="6" t="s">
        <v>138</v>
      </c>
      <c r="D90" s="7">
        <v>0</v>
      </c>
      <c r="E90" s="7">
        <v>0</v>
      </c>
      <c r="F90" s="7">
        <v>477500</v>
      </c>
    </row>
    <row r="91" spans="2:6" x14ac:dyDescent="0.25">
      <c r="B91" s="10"/>
      <c r="C91" s="10"/>
      <c r="D91" s="11"/>
      <c r="E91" s="11"/>
      <c r="F91" s="11"/>
    </row>
    <row r="92" spans="2:6" x14ac:dyDescent="0.25">
      <c r="B92" s="14" t="s">
        <v>181</v>
      </c>
      <c r="C92" s="14"/>
      <c r="D92" s="14"/>
      <c r="E92" s="14"/>
      <c r="F92" s="14"/>
    </row>
    <row r="94" spans="2:6" ht="22.5" x14ac:dyDescent="0.25">
      <c r="B94" s="6" t="s">
        <v>164</v>
      </c>
      <c r="C94" s="6" t="s">
        <v>22</v>
      </c>
      <c r="D94" s="7">
        <f>D95+D100+D103+D107+D114</f>
        <v>1248700</v>
      </c>
      <c r="E94" s="7">
        <f>E95+E100+E103+E107+E114</f>
        <v>1208700</v>
      </c>
      <c r="F94" s="7">
        <f>F95+F100+F103+F107+F114</f>
        <v>931882</v>
      </c>
    </row>
    <row r="95" spans="2:6" x14ac:dyDescent="0.25">
      <c r="B95" s="6" t="s">
        <v>24</v>
      </c>
      <c r="C95" s="6" t="s">
        <v>25</v>
      </c>
      <c r="D95" s="7">
        <f t="shared" ref="D95:E98" si="5">+D96</f>
        <v>226100</v>
      </c>
      <c r="E95" s="7">
        <f t="shared" si="5"/>
        <v>186100</v>
      </c>
      <c r="F95" s="7">
        <f t="shared" ref="F95:F98" si="6">+F96</f>
        <v>110000</v>
      </c>
    </row>
    <row r="96" spans="2:6" x14ac:dyDescent="0.25">
      <c r="B96" s="6" t="s">
        <v>27</v>
      </c>
      <c r="C96" s="6" t="s">
        <v>28</v>
      </c>
      <c r="D96" s="7">
        <f t="shared" si="5"/>
        <v>226100</v>
      </c>
      <c r="E96" s="7">
        <f t="shared" si="5"/>
        <v>186100</v>
      </c>
      <c r="F96" s="7">
        <f t="shared" si="6"/>
        <v>110000</v>
      </c>
    </row>
    <row r="97" spans="2:6" ht="22.5" x14ac:dyDescent="0.25">
      <c r="B97" s="6" t="s">
        <v>42</v>
      </c>
      <c r="C97" s="6" t="s">
        <v>43</v>
      </c>
      <c r="D97" s="7">
        <f t="shared" si="5"/>
        <v>226100</v>
      </c>
      <c r="E97" s="7">
        <f t="shared" si="5"/>
        <v>186100</v>
      </c>
      <c r="F97" s="7">
        <f t="shared" si="6"/>
        <v>110000</v>
      </c>
    </row>
    <row r="98" spans="2:6" ht="22.5" x14ac:dyDescent="0.25">
      <c r="B98" s="6" t="s">
        <v>69</v>
      </c>
      <c r="C98" s="6" t="s">
        <v>70</v>
      </c>
      <c r="D98" s="7">
        <f t="shared" si="5"/>
        <v>226100</v>
      </c>
      <c r="E98" s="7">
        <f t="shared" si="5"/>
        <v>186100</v>
      </c>
      <c r="F98" s="7">
        <f t="shared" si="6"/>
        <v>110000</v>
      </c>
    </row>
    <row r="99" spans="2:6" x14ac:dyDescent="0.25">
      <c r="B99" s="6" t="s">
        <v>78</v>
      </c>
      <c r="C99" s="6" t="s">
        <v>79</v>
      </c>
      <c r="D99" s="7">
        <v>226100</v>
      </c>
      <c r="E99" s="7">
        <v>186100</v>
      </c>
      <c r="F99" s="7">
        <v>110000</v>
      </c>
    </row>
    <row r="100" spans="2:6" x14ac:dyDescent="0.25">
      <c r="B100" s="6" t="s">
        <v>81</v>
      </c>
      <c r="C100" s="6" t="s">
        <v>82</v>
      </c>
      <c r="D100" s="7">
        <f>D101</f>
        <v>0</v>
      </c>
      <c r="E100" s="7">
        <f>E101</f>
        <v>0</v>
      </c>
      <c r="F100" s="7">
        <f t="shared" ref="F100:F101" si="7">F101</f>
        <v>1162</v>
      </c>
    </row>
    <row r="101" spans="2:6" ht="22.5" x14ac:dyDescent="0.25">
      <c r="B101" s="6" t="s">
        <v>84</v>
      </c>
      <c r="C101" s="6" t="s">
        <v>85</v>
      </c>
      <c r="D101" s="7">
        <f>D102</f>
        <v>0</v>
      </c>
      <c r="E101" s="7">
        <f>E102</f>
        <v>0</v>
      </c>
      <c r="F101" s="7">
        <f t="shared" si="7"/>
        <v>1162</v>
      </c>
    </row>
    <row r="102" spans="2:6" ht="22.5" x14ac:dyDescent="0.25">
      <c r="B102" s="6" t="s">
        <v>87</v>
      </c>
      <c r="C102" s="6" t="s">
        <v>88</v>
      </c>
      <c r="D102" s="7">
        <v>0</v>
      </c>
      <c r="E102" s="7">
        <v>0</v>
      </c>
      <c r="F102" s="7">
        <v>1162</v>
      </c>
    </row>
    <row r="103" spans="2:6" ht="22.5" x14ac:dyDescent="0.25">
      <c r="B103" s="6" t="s">
        <v>90</v>
      </c>
      <c r="C103" s="6" t="s">
        <v>91</v>
      </c>
      <c r="D103" s="7">
        <f>D104</f>
        <v>0</v>
      </c>
      <c r="E103" s="7">
        <f>E104</f>
        <v>0</v>
      </c>
      <c r="F103" s="7">
        <f t="shared" ref="F103:F104" si="8">F104</f>
        <v>88720</v>
      </c>
    </row>
    <row r="104" spans="2:6" ht="22.5" x14ac:dyDescent="0.25">
      <c r="B104" s="6" t="s">
        <v>93</v>
      </c>
      <c r="C104" s="6" t="s">
        <v>94</v>
      </c>
      <c r="D104" s="7">
        <f>D105</f>
        <v>0</v>
      </c>
      <c r="E104" s="7">
        <f>E105</f>
        <v>0</v>
      </c>
      <c r="F104" s="7">
        <f t="shared" si="8"/>
        <v>88720</v>
      </c>
    </row>
    <row r="105" spans="2:6" ht="22.5" x14ac:dyDescent="0.25">
      <c r="B105" s="6" t="s">
        <v>96</v>
      </c>
      <c r="C105" s="6" t="s">
        <v>97</v>
      </c>
      <c r="D105" s="7">
        <f>+D106</f>
        <v>0</v>
      </c>
      <c r="E105" s="7">
        <f>+E106</f>
        <v>0</v>
      </c>
      <c r="F105" s="7">
        <f>+F106</f>
        <v>88720</v>
      </c>
    </row>
    <row r="106" spans="2:6" ht="33" x14ac:dyDescent="0.25">
      <c r="B106" s="6" t="s">
        <v>102</v>
      </c>
      <c r="C106" s="6" t="s">
        <v>103</v>
      </c>
      <c r="D106" s="7">
        <v>0</v>
      </c>
      <c r="E106" s="7">
        <v>0</v>
      </c>
      <c r="F106" s="7">
        <v>88720</v>
      </c>
    </row>
    <row r="107" spans="2:6" x14ac:dyDescent="0.25">
      <c r="B107" s="6" t="s">
        <v>105</v>
      </c>
      <c r="C107" s="6" t="s">
        <v>106</v>
      </c>
      <c r="D107" s="7">
        <f>D108</f>
        <v>1006200</v>
      </c>
      <c r="E107" s="7">
        <f>E108</f>
        <v>1006200</v>
      </c>
      <c r="F107" s="7">
        <f>F108</f>
        <v>732000</v>
      </c>
    </row>
    <row r="108" spans="2:6" ht="22.5" x14ac:dyDescent="0.25">
      <c r="B108" s="6" t="s">
        <v>108</v>
      </c>
      <c r="C108" s="6" t="s">
        <v>109</v>
      </c>
      <c r="D108" s="7">
        <f>D109+D112</f>
        <v>1006200</v>
      </c>
      <c r="E108" s="7">
        <f>E109+E112</f>
        <v>1006200</v>
      </c>
      <c r="F108" s="7">
        <f>F109+F112</f>
        <v>732000</v>
      </c>
    </row>
    <row r="109" spans="2:6" x14ac:dyDescent="0.25">
      <c r="B109" s="6" t="s">
        <v>111</v>
      </c>
      <c r="C109" s="6" t="s">
        <v>112</v>
      </c>
      <c r="D109" s="7">
        <f>D110</f>
        <v>4200</v>
      </c>
      <c r="E109" s="7">
        <f>E110</f>
        <v>4200</v>
      </c>
      <c r="F109" s="7">
        <f>F110</f>
        <v>0</v>
      </c>
    </row>
    <row r="110" spans="2:6" x14ac:dyDescent="0.25">
      <c r="B110" s="6" t="s">
        <v>114</v>
      </c>
      <c r="C110" s="6" t="s">
        <v>115</v>
      </c>
      <c r="D110" s="7">
        <f>+D111</f>
        <v>4200</v>
      </c>
      <c r="E110" s="7">
        <f>+E111</f>
        <v>4200</v>
      </c>
      <c r="F110" s="7">
        <f>+F111</f>
        <v>0</v>
      </c>
    </row>
    <row r="111" spans="2:6" ht="54" x14ac:dyDescent="0.25">
      <c r="B111" s="6" t="s">
        <v>117</v>
      </c>
      <c r="C111" s="6" t="s">
        <v>118</v>
      </c>
      <c r="D111" s="7">
        <v>4200</v>
      </c>
      <c r="E111" s="7">
        <v>4200</v>
      </c>
      <c r="F111" s="7">
        <v>0</v>
      </c>
    </row>
    <row r="112" spans="2:6" ht="33" x14ac:dyDescent="0.25">
      <c r="B112" s="6" t="s">
        <v>123</v>
      </c>
      <c r="C112" s="6" t="s">
        <v>124</v>
      </c>
      <c r="D112" s="7">
        <f>+D113</f>
        <v>1002000</v>
      </c>
      <c r="E112" s="7">
        <f>+E113</f>
        <v>1002000</v>
      </c>
      <c r="F112" s="7">
        <f>+F113</f>
        <v>732000</v>
      </c>
    </row>
    <row r="113" spans="1:15" ht="22.5" x14ac:dyDescent="0.25">
      <c r="A113" s="8"/>
      <c r="B113" s="6" t="s">
        <v>132</v>
      </c>
      <c r="C113" s="6" t="s">
        <v>133</v>
      </c>
      <c r="D113" s="7">
        <v>1002000</v>
      </c>
      <c r="E113" s="7">
        <v>1002000</v>
      </c>
      <c r="F113" s="7">
        <v>732000</v>
      </c>
      <c r="G113" s="8"/>
      <c r="L113" s="8"/>
      <c r="M113" s="8"/>
      <c r="N113" s="8"/>
      <c r="O113" s="8"/>
    </row>
    <row r="114" spans="1:15" ht="33" x14ac:dyDescent="0.25">
      <c r="B114" s="6" t="s">
        <v>140</v>
      </c>
      <c r="C114" s="6" t="s">
        <v>141</v>
      </c>
      <c r="D114" s="7">
        <f>D115</f>
        <v>16400</v>
      </c>
      <c r="E114" s="7">
        <f>E115</f>
        <v>16400</v>
      </c>
      <c r="F114" s="7">
        <f t="shared" ref="F114:F115" si="9">F115</f>
        <v>0</v>
      </c>
    </row>
    <row r="115" spans="1:15" ht="22.5" x14ac:dyDescent="0.25">
      <c r="B115" s="6" t="s">
        <v>143</v>
      </c>
      <c r="C115" s="6" t="s">
        <v>144</v>
      </c>
      <c r="D115" s="7">
        <f>D116</f>
        <v>16400</v>
      </c>
      <c r="E115" s="7">
        <f>E116</f>
        <v>16400</v>
      </c>
      <c r="F115" s="7">
        <f t="shared" si="9"/>
        <v>0</v>
      </c>
    </row>
    <row r="116" spans="1:15" ht="22.5" x14ac:dyDescent="0.25">
      <c r="B116" s="6" t="s">
        <v>146</v>
      </c>
      <c r="C116" s="6" t="s">
        <v>147</v>
      </c>
      <c r="D116" s="7">
        <v>16400</v>
      </c>
      <c r="E116" s="7">
        <v>16400</v>
      </c>
      <c r="F116" s="7">
        <v>0</v>
      </c>
    </row>
    <row r="118" spans="1:15" x14ac:dyDescent="0.25">
      <c r="B118" t="s">
        <v>182</v>
      </c>
      <c r="D118" t="s">
        <v>150</v>
      </c>
    </row>
    <row r="119" spans="1:15" x14ac:dyDescent="0.25">
      <c r="B119" t="s">
        <v>183</v>
      </c>
      <c r="D119" t="s">
        <v>151</v>
      </c>
    </row>
    <row r="123" spans="1:15" x14ac:dyDescent="0.25">
      <c r="C123" t="s">
        <v>184</v>
      </c>
    </row>
    <row r="126" spans="1:15" x14ac:dyDescent="0.25">
      <c r="B126" t="s">
        <v>185</v>
      </c>
      <c r="D126" t="s">
        <v>186</v>
      </c>
    </row>
    <row r="127" spans="1:15" x14ac:dyDescent="0.25">
      <c r="D127" t="s">
        <v>187</v>
      </c>
    </row>
  </sheetData>
  <mergeCells count="15">
    <mergeCell ref="F7:F10"/>
    <mergeCell ref="B56:F56"/>
    <mergeCell ref="B92:F92"/>
    <mergeCell ref="A1:F1"/>
    <mergeCell ref="A2:F2"/>
    <mergeCell ref="A3:F3"/>
    <mergeCell ref="A4:F4"/>
    <mergeCell ref="A5:F5"/>
    <mergeCell ref="A11:B11"/>
    <mergeCell ref="C7:C10"/>
    <mergeCell ref="D7:D10"/>
    <mergeCell ref="E7:E10"/>
    <mergeCell ref="A7:B10"/>
    <mergeCell ref="A57:D57"/>
    <mergeCell ref="F57:G57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1"/>
  <sheetViews>
    <sheetView topLeftCell="B5" workbookViewId="0">
      <selection activeCell="B12" sqref="B12:K44"/>
    </sheetView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69.95" customHeight="1" x14ac:dyDescent="0.25">
      <c r="A4" s="17" t="s">
        <v>153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2" customFormat="1" ht="15.75" thickBot="1" x14ac:dyDescent="0.3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2" customFormat="1" ht="15.75" thickBot="1" x14ac:dyDescent="0.3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2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2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2" customFormat="1" ht="15.75" thickBot="1" x14ac:dyDescent="0.3">
      <c r="A11" s="12" t="s">
        <v>6</v>
      </c>
      <c r="B11" s="12"/>
      <c r="C11" s="3" t="s">
        <v>8</v>
      </c>
      <c r="D11" s="3">
        <v>1</v>
      </c>
      <c r="E11" s="3">
        <v>2</v>
      </c>
      <c r="F11" s="3" t="s">
        <v>13</v>
      </c>
      <c r="G11" s="3">
        <v>4</v>
      </c>
      <c r="H11" s="3">
        <v>5</v>
      </c>
      <c r="I11" s="3">
        <v>6</v>
      </c>
      <c r="J11" s="3">
        <v>7</v>
      </c>
      <c r="K11" s="3" t="s">
        <v>19</v>
      </c>
    </row>
    <row r="12" spans="1:11" s="2" customFormat="1" ht="22.5" x14ac:dyDescent="0.25">
      <c r="A12" s="6" t="s">
        <v>20</v>
      </c>
      <c r="B12" s="6" t="s">
        <v>154</v>
      </c>
      <c r="C12" s="6" t="s">
        <v>22</v>
      </c>
      <c r="D12" s="7">
        <f>D13+D31+D35</f>
        <v>38462786</v>
      </c>
      <c r="E12" s="7">
        <f>E13+E31+E35</f>
        <v>21798482</v>
      </c>
      <c r="F12" s="7">
        <f t="shared" ref="F12:F44" si="0">G12+H12</f>
        <v>21764023</v>
      </c>
      <c r="G12" s="7">
        <f>G13+G31+G35</f>
        <v>1347265</v>
      </c>
      <c r="H12" s="7">
        <f>H13+H31+H35</f>
        <v>20416758</v>
      </c>
      <c r="I12" s="7">
        <f>I13+I31+I35</f>
        <v>20661809</v>
      </c>
      <c r="J12" s="7">
        <f>J13+J31+J35</f>
        <v>416</v>
      </c>
      <c r="K12" s="7">
        <f t="shared" ref="K12:K44" si="1">F12-I12-J12</f>
        <v>1101798</v>
      </c>
    </row>
    <row r="13" spans="1:11" s="2" customFormat="1" x14ac:dyDescent="0.25">
      <c r="A13" s="6" t="s">
        <v>23</v>
      </c>
      <c r="B13" s="6" t="s">
        <v>24</v>
      </c>
      <c r="C13" s="6" t="s">
        <v>25</v>
      </c>
      <c r="D13" s="7">
        <f>+D14</f>
        <v>18010786</v>
      </c>
      <c r="E13" s="7">
        <f>+E14</f>
        <v>10891482</v>
      </c>
      <c r="F13" s="7">
        <f t="shared" si="0"/>
        <v>9751807</v>
      </c>
      <c r="G13" s="7">
        <f>+G14</f>
        <v>1347265</v>
      </c>
      <c r="H13" s="7">
        <f>+H14</f>
        <v>8404542</v>
      </c>
      <c r="I13" s="7">
        <f>+I14</f>
        <v>8649593</v>
      </c>
      <c r="J13" s="7">
        <f>+J14</f>
        <v>416</v>
      </c>
      <c r="K13" s="7">
        <f t="shared" si="1"/>
        <v>1101798</v>
      </c>
    </row>
    <row r="14" spans="1:11" s="2" customFormat="1" x14ac:dyDescent="0.25">
      <c r="A14" s="6" t="s">
        <v>26</v>
      </c>
      <c r="B14" s="6" t="s">
        <v>27</v>
      </c>
      <c r="C14" s="6" t="s">
        <v>28</v>
      </c>
      <c r="D14" s="7">
        <f>D15+D19</f>
        <v>18010786</v>
      </c>
      <c r="E14" s="7">
        <f>E15+E19</f>
        <v>10891482</v>
      </c>
      <c r="F14" s="7">
        <f t="shared" si="0"/>
        <v>9751807</v>
      </c>
      <c r="G14" s="7">
        <f>G15+G19</f>
        <v>1347265</v>
      </c>
      <c r="H14" s="7">
        <f>H15+H19</f>
        <v>8404542</v>
      </c>
      <c r="I14" s="7">
        <f>I15+I19</f>
        <v>8649593</v>
      </c>
      <c r="J14" s="7">
        <f>J15+J19</f>
        <v>416</v>
      </c>
      <c r="K14" s="7">
        <f t="shared" si="1"/>
        <v>1101798</v>
      </c>
    </row>
    <row r="15" spans="1:11" s="2" customFormat="1" x14ac:dyDescent="0.25">
      <c r="A15" s="6" t="s">
        <v>29</v>
      </c>
      <c r="B15" s="6" t="s">
        <v>30</v>
      </c>
      <c r="C15" s="6" t="s">
        <v>31</v>
      </c>
      <c r="D15" s="7">
        <f>D16</f>
        <v>76291</v>
      </c>
      <c r="E15" s="7">
        <f>E16</f>
        <v>55291</v>
      </c>
      <c r="F15" s="7">
        <f t="shared" si="0"/>
        <v>46554</v>
      </c>
      <c r="G15" s="7">
        <f>G16</f>
        <v>0</v>
      </c>
      <c r="H15" s="7">
        <f>H16</f>
        <v>46554</v>
      </c>
      <c r="I15" s="7">
        <f>I16</f>
        <v>36264</v>
      </c>
      <c r="J15" s="7">
        <f>J16</f>
        <v>0</v>
      </c>
      <c r="K15" s="7">
        <f t="shared" si="1"/>
        <v>10290</v>
      </c>
    </row>
    <row r="16" spans="1:11" s="2" customFormat="1" ht="22.5" x14ac:dyDescent="0.25">
      <c r="A16" s="6" t="s">
        <v>32</v>
      </c>
      <c r="B16" s="6" t="s">
        <v>33</v>
      </c>
      <c r="C16" s="6" t="s">
        <v>34</v>
      </c>
      <c r="D16" s="7">
        <f>+D17</f>
        <v>76291</v>
      </c>
      <c r="E16" s="7">
        <f>+E17</f>
        <v>55291</v>
      </c>
      <c r="F16" s="7">
        <f t="shared" si="0"/>
        <v>46554</v>
      </c>
      <c r="G16" s="7">
        <f>+G17</f>
        <v>0</v>
      </c>
      <c r="H16" s="7">
        <f>+H17</f>
        <v>46554</v>
      </c>
      <c r="I16" s="7">
        <f>+I17</f>
        <v>36264</v>
      </c>
      <c r="J16" s="7">
        <f>+J17</f>
        <v>0</v>
      </c>
      <c r="K16" s="7">
        <f t="shared" si="1"/>
        <v>10290</v>
      </c>
    </row>
    <row r="17" spans="1:11" s="2" customFormat="1" x14ac:dyDescent="0.25">
      <c r="A17" s="6" t="s">
        <v>35</v>
      </c>
      <c r="B17" s="6" t="s">
        <v>36</v>
      </c>
      <c r="C17" s="6" t="s">
        <v>37</v>
      </c>
      <c r="D17" s="7">
        <f>D18</f>
        <v>76291</v>
      </c>
      <c r="E17" s="7">
        <f>E18</f>
        <v>55291</v>
      </c>
      <c r="F17" s="7">
        <f t="shared" si="0"/>
        <v>46554</v>
      </c>
      <c r="G17" s="7">
        <f>G18</f>
        <v>0</v>
      </c>
      <c r="H17" s="7">
        <f>H18</f>
        <v>46554</v>
      </c>
      <c r="I17" s="7">
        <f>I18</f>
        <v>36264</v>
      </c>
      <c r="J17" s="7">
        <f>J18</f>
        <v>0</v>
      </c>
      <c r="K17" s="7">
        <f t="shared" si="1"/>
        <v>10290</v>
      </c>
    </row>
    <row r="18" spans="1:11" s="2" customFormat="1" ht="22.5" x14ac:dyDescent="0.25">
      <c r="A18" s="6" t="s">
        <v>38</v>
      </c>
      <c r="B18" s="6" t="s">
        <v>39</v>
      </c>
      <c r="C18" s="6" t="s">
        <v>40</v>
      </c>
      <c r="D18" s="7">
        <v>76291</v>
      </c>
      <c r="E18" s="7">
        <v>55291</v>
      </c>
      <c r="F18" s="7">
        <f t="shared" si="0"/>
        <v>46554</v>
      </c>
      <c r="G18" s="7">
        <v>0</v>
      </c>
      <c r="H18" s="7">
        <v>46554</v>
      </c>
      <c r="I18" s="7">
        <v>36264</v>
      </c>
      <c r="J18" s="7">
        <v>0</v>
      </c>
      <c r="K18" s="7">
        <f t="shared" si="1"/>
        <v>10290</v>
      </c>
    </row>
    <row r="19" spans="1:11" s="2" customFormat="1" ht="22.5" x14ac:dyDescent="0.25">
      <c r="A19" s="6" t="s">
        <v>41</v>
      </c>
      <c r="B19" s="6" t="s">
        <v>42</v>
      </c>
      <c r="C19" s="6" t="s">
        <v>43</v>
      </c>
      <c r="D19" s="7">
        <f>D20+D28</f>
        <v>17934495</v>
      </c>
      <c r="E19" s="7">
        <f>E20+E28</f>
        <v>10836191</v>
      </c>
      <c r="F19" s="7">
        <f t="shared" si="0"/>
        <v>9705253</v>
      </c>
      <c r="G19" s="7">
        <f>G20+G28</f>
        <v>1347265</v>
      </c>
      <c r="H19" s="7">
        <f>H20+H28</f>
        <v>8357988</v>
      </c>
      <c r="I19" s="7">
        <f>I20+I28</f>
        <v>8613329</v>
      </c>
      <c r="J19" s="7">
        <f>J20+J28</f>
        <v>416</v>
      </c>
      <c r="K19" s="7">
        <f t="shared" si="1"/>
        <v>1091508</v>
      </c>
    </row>
    <row r="20" spans="1:11" s="2" customFormat="1" ht="43.5" x14ac:dyDescent="0.25">
      <c r="A20" s="6" t="s">
        <v>44</v>
      </c>
      <c r="B20" s="6" t="s">
        <v>45</v>
      </c>
      <c r="C20" s="6" t="s">
        <v>46</v>
      </c>
      <c r="D20" s="7">
        <f>+D21+D22+D23+D24+D25+D26+D27</f>
        <v>18039095</v>
      </c>
      <c r="E20" s="7">
        <f>+E21+E22+E23+E24+E25+E26+E27</f>
        <v>10900791</v>
      </c>
      <c r="F20" s="7">
        <f t="shared" si="0"/>
        <v>9702153</v>
      </c>
      <c r="G20" s="7">
        <f>+G21+G22+G23+G24+G25+G26+G27</f>
        <v>1347265</v>
      </c>
      <c r="H20" s="7">
        <f>+H21+H22+H23+H24+H25+H26+H27</f>
        <v>8354888</v>
      </c>
      <c r="I20" s="7">
        <f>+I21+I22+I23+I24+I25+I26+I27</f>
        <v>8610229</v>
      </c>
      <c r="J20" s="7">
        <f>+J21+J22+J23+J24+J25+J26+J27</f>
        <v>416</v>
      </c>
      <c r="K20" s="7">
        <f t="shared" si="1"/>
        <v>1091508</v>
      </c>
    </row>
    <row r="21" spans="1:11" s="2" customFormat="1" x14ac:dyDescent="0.25">
      <c r="A21" s="6" t="s">
        <v>47</v>
      </c>
      <c r="B21" s="6" t="s">
        <v>48</v>
      </c>
      <c r="C21" s="6" t="s">
        <v>49</v>
      </c>
      <c r="D21" s="7">
        <v>78291</v>
      </c>
      <c r="E21" s="7">
        <v>43791</v>
      </c>
      <c r="F21" s="7">
        <f t="shared" si="0"/>
        <v>22958</v>
      </c>
      <c r="G21" s="7">
        <v>0</v>
      </c>
      <c r="H21" s="7">
        <v>22958</v>
      </c>
      <c r="I21" s="7">
        <v>22957</v>
      </c>
      <c r="J21" s="7">
        <v>1</v>
      </c>
      <c r="K21" s="7">
        <f t="shared" si="1"/>
        <v>0</v>
      </c>
    </row>
    <row r="22" spans="1:11" s="2" customFormat="1" x14ac:dyDescent="0.25">
      <c r="A22" s="6" t="s">
        <v>50</v>
      </c>
      <c r="B22" s="6" t="s">
        <v>51</v>
      </c>
      <c r="C22" s="6" t="s">
        <v>52</v>
      </c>
      <c r="D22" s="7">
        <v>267000</v>
      </c>
      <c r="E22" s="7">
        <v>138500</v>
      </c>
      <c r="F22" s="7">
        <f t="shared" si="0"/>
        <v>87018</v>
      </c>
      <c r="G22" s="7">
        <v>3610</v>
      </c>
      <c r="H22" s="7">
        <v>83408</v>
      </c>
      <c r="I22" s="7">
        <v>86676</v>
      </c>
      <c r="J22" s="7">
        <v>0</v>
      </c>
      <c r="K22" s="7">
        <f t="shared" si="1"/>
        <v>342</v>
      </c>
    </row>
    <row r="23" spans="1:11" s="2" customFormat="1" ht="22.5" x14ac:dyDescent="0.25">
      <c r="A23" s="6" t="s">
        <v>53</v>
      </c>
      <c r="B23" s="6" t="s">
        <v>54</v>
      </c>
      <c r="C23" s="6" t="s">
        <v>55</v>
      </c>
      <c r="D23" s="7">
        <v>497804</v>
      </c>
      <c r="E23" s="7">
        <v>320000</v>
      </c>
      <c r="F23" s="7">
        <f t="shared" si="0"/>
        <v>140988</v>
      </c>
      <c r="G23" s="7">
        <v>0</v>
      </c>
      <c r="H23" s="7">
        <v>140988</v>
      </c>
      <c r="I23" s="7">
        <v>140573</v>
      </c>
      <c r="J23" s="7">
        <v>415</v>
      </c>
      <c r="K23" s="7">
        <f t="shared" si="1"/>
        <v>0</v>
      </c>
    </row>
    <row r="24" spans="1:11" s="2" customFormat="1" ht="22.5" x14ac:dyDescent="0.25">
      <c r="A24" s="6" t="s">
        <v>56</v>
      </c>
      <c r="B24" s="6" t="s">
        <v>57</v>
      </c>
      <c r="C24" s="6" t="s">
        <v>58</v>
      </c>
      <c r="D24" s="7">
        <v>15000</v>
      </c>
      <c r="E24" s="7">
        <v>7500</v>
      </c>
      <c r="F24" s="7">
        <f t="shared" si="0"/>
        <v>4339</v>
      </c>
      <c r="G24" s="7">
        <v>0</v>
      </c>
      <c r="H24" s="7">
        <v>4339</v>
      </c>
      <c r="I24" s="7">
        <v>4339</v>
      </c>
      <c r="J24" s="7">
        <v>0</v>
      </c>
      <c r="K24" s="7">
        <f t="shared" si="1"/>
        <v>0</v>
      </c>
    </row>
    <row r="25" spans="1:11" s="2" customFormat="1" ht="22.5" x14ac:dyDescent="0.25">
      <c r="A25" s="6" t="s">
        <v>59</v>
      </c>
      <c r="B25" s="6" t="s">
        <v>60</v>
      </c>
      <c r="C25" s="6" t="s">
        <v>61</v>
      </c>
      <c r="D25" s="7">
        <v>5000</v>
      </c>
      <c r="E25" s="7">
        <v>3000</v>
      </c>
      <c r="F25" s="7">
        <f t="shared" si="0"/>
        <v>1136</v>
      </c>
      <c r="G25" s="7">
        <v>0</v>
      </c>
      <c r="H25" s="7">
        <v>1136</v>
      </c>
      <c r="I25" s="7">
        <v>1136</v>
      </c>
      <c r="J25" s="7">
        <v>0</v>
      </c>
      <c r="K25" s="7">
        <f t="shared" si="1"/>
        <v>0</v>
      </c>
    </row>
    <row r="26" spans="1:11" s="2" customFormat="1" ht="22.5" x14ac:dyDescent="0.25">
      <c r="A26" s="6" t="s">
        <v>62</v>
      </c>
      <c r="B26" s="6" t="s">
        <v>63</v>
      </c>
      <c r="C26" s="6" t="s">
        <v>64</v>
      </c>
      <c r="D26" s="7">
        <v>15000000</v>
      </c>
      <c r="E26" s="7">
        <v>9250000</v>
      </c>
      <c r="F26" s="7">
        <f t="shared" si="0"/>
        <v>8505275</v>
      </c>
      <c r="G26" s="7">
        <v>1238293</v>
      </c>
      <c r="H26" s="7">
        <v>7266982</v>
      </c>
      <c r="I26" s="7">
        <v>7520762</v>
      </c>
      <c r="J26" s="7">
        <v>0</v>
      </c>
      <c r="K26" s="7">
        <f t="shared" si="1"/>
        <v>984513</v>
      </c>
    </row>
    <row r="27" spans="1:11" s="2" customFormat="1" ht="33" x14ac:dyDescent="0.25">
      <c r="A27" s="6" t="s">
        <v>65</v>
      </c>
      <c r="B27" s="6" t="s">
        <v>66</v>
      </c>
      <c r="C27" s="6" t="s">
        <v>67</v>
      </c>
      <c r="D27" s="7">
        <v>2176000</v>
      </c>
      <c r="E27" s="7">
        <v>1138000</v>
      </c>
      <c r="F27" s="7">
        <f t="shared" si="0"/>
        <v>940439</v>
      </c>
      <c r="G27" s="7">
        <v>105362</v>
      </c>
      <c r="H27" s="7">
        <v>835077</v>
      </c>
      <c r="I27" s="7">
        <v>833786</v>
      </c>
      <c r="J27" s="7">
        <v>0</v>
      </c>
      <c r="K27" s="7">
        <f t="shared" si="1"/>
        <v>106653</v>
      </c>
    </row>
    <row r="28" spans="1:11" s="2" customFormat="1" ht="22.5" x14ac:dyDescent="0.25">
      <c r="A28" s="6" t="s">
        <v>155</v>
      </c>
      <c r="B28" s="6" t="s">
        <v>69</v>
      </c>
      <c r="C28" s="6" t="s">
        <v>70</v>
      </c>
      <c r="D28" s="7">
        <f>D29+D30</f>
        <v>-104600</v>
      </c>
      <c r="E28" s="7">
        <f>E29+E30</f>
        <v>-64600</v>
      </c>
      <c r="F28" s="7">
        <f t="shared" si="0"/>
        <v>3100</v>
      </c>
      <c r="G28" s="7">
        <f>G29+G30</f>
        <v>0</v>
      </c>
      <c r="H28" s="7">
        <f>H29+H30</f>
        <v>3100</v>
      </c>
      <c r="I28" s="7">
        <f>I29+I30</f>
        <v>3100</v>
      </c>
      <c r="J28" s="7">
        <f>J29+J30</f>
        <v>0</v>
      </c>
      <c r="K28" s="7">
        <f t="shared" si="1"/>
        <v>0</v>
      </c>
    </row>
    <row r="29" spans="1:11" s="2" customFormat="1" x14ac:dyDescent="0.25">
      <c r="A29" s="6" t="s">
        <v>68</v>
      </c>
      <c r="B29" s="6" t="s">
        <v>72</v>
      </c>
      <c r="C29" s="6" t="s">
        <v>73</v>
      </c>
      <c r="D29" s="7">
        <v>121500</v>
      </c>
      <c r="E29" s="7">
        <v>121500</v>
      </c>
      <c r="F29" s="7">
        <f t="shared" si="0"/>
        <v>113100</v>
      </c>
      <c r="G29" s="7">
        <v>0</v>
      </c>
      <c r="H29" s="7">
        <v>113100</v>
      </c>
      <c r="I29" s="7">
        <v>113100</v>
      </c>
      <c r="J29" s="7">
        <v>0</v>
      </c>
      <c r="K29" s="7">
        <f t="shared" si="1"/>
        <v>0</v>
      </c>
    </row>
    <row r="30" spans="1:11" s="2" customFormat="1" ht="33" x14ac:dyDescent="0.25">
      <c r="A30" s="6" t="s">
        <v>71</v>
      </c>
      <c r="B30" s="6" t="s">
        <v>75</v>
      </c>
      <c r="C30" s="6" t="s">
        <v>76</v>
      </c>
      <c r="D30" s="7">
        <v>-226100</v>
      </c>
      <c r="E30" s="7">
        <v>-186100</v>
      </c>
      <c r="F30" s="7">
        <f t="shared" si="0"/>
        <v>-110000</v>
      </c>
      <c r="G30" s="7">
        <v>0</v>
      </c>
      <c r="H30" s="7">
        <v>-110000</v>
      </c>
      <c r="I30" s="7">
        <v>-110000</v>
      </c>
      <c r="J30" s="7">
        <v>0</v>
      </c>
      <c r="K30" s="7">
        <f t="shared" si="1"/>
        <v>0</v>
      </c>
    </row>
    <row r="31" spans="1:11" s="2" customFormat="1" ht="22.5" x14ac:dyDescent="0.25">
      <c r="A31" s="6" t="s">
        <v>77</v>
      </c>
      <c r="B31" s="6" t="s">
        <v>90</v>
      </c>
      <c r="C31" s="6" t="s">
        <v>91</v>
      </c>
      <c r="D31" s="7">
        <f t="shared" ref="D31:E33" si="2">D32</f>
        <v>0</v>
      </c>
      <c r="E31" s="7">
        <f t="shared" si="2"/>
        <v>0</v>
      </c>
      <c r="F31" s="7">
        <f t="shared" si="0"/>
        <v>575000</v>
      </c>
      <c r="G31" s="7">
        <f t="shared" ref="G31:J33" si="3">G32</f>
        <v>0</v>
      </c>
      <c r="H31" s="7">
        <f t="shared" si="3"/>
        <v>575000</v>
      </c>
      <c r="I31" s="7">
        <f t="shared" si="3"/>
        <v>575000</v>
      </c>
      <c r="J31" s="7">
        <f t="shared" si="3"/>
        <v>0</v>
      </c>
      <c r="K31" s="7">
        <f t="shared" si="1"/>
        <v>0</v>
      </c>
    </row>
    <row r="32" spans="1:11" s="2" customFormat="1" ht="22.5" x14ac:dyDescent="0.25">
      <c r="A32" s="6" t="s">
        <v>156</v>
      </c>
      <c r="B32" s="6" t="s">
        <v>93</v>
      </c>
      <c r="C32" s="6" t="s">
        <v>94</v>
      </c>
      <c r="D32" s="7">
        <f t="shared" si="2"/>
        <v>0</v>
      </c>
      <c r="E32" s="7">
        <f t="shared" si="2"/>
        <v>0</v>
      </c>
      <c r="F32" s="7">
        <f t="shared" si="0"/>
        <v>575000</v>
      </c>
      <c r="G32" s="7">
        <f t="shared" si="3"/>
        <v>0</v>
      </c>
      <c r="H32" s="7">
        <f t="shared" si="3"/>
        <v>575000</v>
      </c>
      <c r="I32" s="7">
        <f t="shared" si="3"/>
        <v>575000</v>
      </c>
      <c r="J32" s="7">
        <f t="shared" si="3"/>
        <v>0</v>
      </c>
      <c r="K32" s="7">
        <f t="shared" si="1"/>
        <v>0</v>
      </c>
    </row>
    <row r="33" spans="1:12" s="2" customFormat="1" ht="22.5" x14ac:dyDescent="0.25">
      <c r="A33" s="6" t="s">
        <v>80</v>
      </c>
      <c r="B33" s="6" t="s">
        <v>96</v>
      </c>
      <c r="C33" s="6" t="s">
        <v>97</v>
      </c>
      <c r="D33" s="7">
        <f t="shared" si="2"/>
        <v>0</v>
      </c>
      <c r="E33" s="7">
        <f t="shared" si="2"/>
        <v>0</v>
      </c>
      <c r="F33" s="7">
        <f t="shared" si="0"/>
        <v>575000</v>
      </c>
      <c r="G33" s="7">
        <f t="shared" si="3"/>
        <v>0</v>
      </c>
      <c r="H33" s="7">
        <f t="shared" si="3"/>
        <v>575000</v>
      </c>
      <c r="I33" s="7">
        <f t="shared" si="3"/>
        <v>575000</v>
      </c>
      <c r="J33" s="7">
        <f t="shared" si="3"/>
        <v>0</v>
      </c>
      <c r="K33" s="7">
        <f t="shared" si="1"/>
        <v>0</v>
      </c>
    </row>
    <row r="34" spans="1:12" s="2" customFormat="1" ht="33" x14ac:dyDescent="0.25">
      <c r="A34" s="6" t="s">
        <v>83</v>
      </c>
      <c r="B34" s="6" t="s">
        <v>99</v>
      </c>
      <c r="C34" s="6" t="s">
        <v>100</v>
      </c>
      <c r="D34" s="7">
        <v>0</v>
      </c>
      <c r="E34" s="7">
        <v>0</v>
      </c>
      <c r="F34" s="7">
        <f t="shared" si="0"/>
        <v>575000</v>
      </c>
      <c r="G34" s="7">
        <v>0</v>
      </c>
      <c r="H34" s="7">
        <v>575000</v>
      </c>
      <c r="I34" s="7">
        <v>575000</v>
      </c>
      <c r="J34" s="7">
        <v>0</v>
      </c>
      <c r="K34" s="7">
        <f t="shared" si="1"/>
        <v>0</v>
      </c>
    </row>
    <row r="35" spans="1:12" s="2" customFormat="1" x14ac:dyDescent="0.25">
      <c r="A35" s="6" t="s">
        <v>95</v>
      </c>
      <c r="B35" s="6" t="s">
        <v>105</v>
      </c>
      <c r="C35" s="6" t="s">
        <v>106</v>
      </c>
      <c r="D35" s="7">
        <f>D36</f>
        <v>20452000</v>
      </c>
      <c r="E35" s="7">
        <f>E36</f>
        <v>10907000</v>
      </c>
      <c r="F35" s="7">
        <f t="shared" si="0"/>
        <v>11437216</v>
      </c>
      <c r="G35" s="7">
        <f>G36</f>
        <v>0</v>
      </c>
      <c r="H35" s="7">
        <f>H36</f>
        <v>11437216</v>
      </c>
      <c r="I35" s="7">
        <f>I36</f>
        <v>11437216</v>
      </c>
      <c r="J35" s="7">
        <f>J36</f>
        <v>0</v>
      </c>
      <c r="K35" s="7">
        <f t="shared" si="1"/>
        <v>0</v>
      </c>
    </row>
    <row r="36" spans="1:12" s="2" customFormat="1" ht="22.5" x14ac:dyDescent="0.25">
      <c r="A36" s="6" t="s">
        <v>98</v>
      </c>
      <c r="B36" s="6" t="s">
        <v>108</v>
      </c>
      <c r="C36" s="6" t="s">
        <v>109</v>
      </c>
      <c r="D36" s="7">
        <f>D37+D40</f>
        <v>20452000</v>
      </c>
      <c r="E36" s="7">
        <f>E37+E40</f>
        <v>10907000</v>
      </c>
      <c r="F36" s="7">
        <f t="shared" si="0"/>
        <v>11437216</v>
      </c>
      <c r="G36" s="7">
        <f>G37+G40</f>
        <v>0</v>
      </c>
      <c r="H36" s="7">
        <f>H37+H40</f>
        <v>11437216</v>
      </c>
      <c r="I36" s="7">
        <f>I37+I40</f>
        <v>11437216</v>
      </c>
      <c r="J36" s="7">
        <f>J37+J40</f>
        <v>0</v>
      </c>
      <c r="K36" s="7">
        <f t="shared" si="1"/>
        <v>0</v>
      </c>
    </row>
    <row r="37" spans="1:12" s="2" customFormat="1" x14ac:dyDescent="0.25">
      <c r="A37" s="6" t="s">
        <v>101</v>
      </c>
      <c r="B37" s="6" t="s">
        <v>111</v>
      </c>
      <c r="C37" s="6" t="s">
        <v>112</v>
      </c>
      <c r="D37" s="7">
        <f>D38</f>
        <v>0</v>
      </c>
      <c r="E37" s="7">
        <f>E38</f>
        <v>0</v>
      </c>
      <c r="F37" s="7">
        <f t="shared" si="0"/>
        <v>5000</v>
      </c>
      <c r="G37" s="7">
        <f>G38</f>
        <v>0</v>
      </c>
      <c r="H37" s="7">
        <f>H38</f>
        <v>5000</v>
      </c>
      <c r="I37" s="7">
        <f>I38</f>
        <v>5000</v>
      </c>
      <c r="J37" s="7">
        <f>J38</f>
        <v>0</v>
      </c>
      <c r="K37" s="7">
        <f t="shared" si="1"/>
        <v>0</v>
      </c>
    </row>
    <row r="38" spans="1:12" s="2" customFormat="1" x14ac:dyDescent="0.25">
      <c r="A38" s="6" t="s">
        <v>157</v>
      </c>
      <c r="B38" s="6" t="s">
        <v>114</v>
      </c>
      <c r="C38" s="6" t="s">
        <v>115</v>
      </c>
      <c r="D38" s="7">
        <f>+D39</f>
        <v>0</v>
      </c>
      <c r="E38" s="7">
        <f>+E39</f>
        <v>0</v>
      </c>
      <c r="F38" s="7">
        <f t="shared" si="0"/>
        <v>5000</v>
      </c>
      <c r="G38" s="7">
        <f>+G39</f>
        <v>0</v>
      </c>
      <c r="H38" s="7">
        <f>+H39</f>
        <v>5000</v>
      </c>
      <c r="I38" s="7">
        <f>+I39</f>
        <v>5000</v>
      </c>
      <c r="J38" s="7">
        <f>+J39</f>
        <v>0</v>
      </c>
      <c r="K38" s="7">
        <f t="shared" si="1"/>
        <v>0</v>
      </c>
    </row>
    <row r="39" spans="1:12" s="2" customFormat="1" x14ac:dyDescent="0.25">
      <c r="A39" s="6" t="s">
        <v>158</v>
      </c>
      <c r="B39" s="6" t="s">
        <v>120</v>
      </c>
      <c r="C39" s="6" t="s">
        <v>121</v>
      </c>
      <c r="D39" s="7">
        <v>0</v>
      </c>
      <c r="E39" s="7">
        <v>0</v>
      </c>
      <c r="F39" s="7">
        <f t="shared" si="0"/>
        <v>5000</v>
      </c>
      <c r="G39" s="7">
        <v>0</v>
      </c>
      <c r="H39" s="7">
        <v>5000</v>
      </c>
      <c r="I39" s="7">
        <v>5000</v>
      </c>
      <c r="J39" s="7">
        <v>0</v>
      </c>
      <c r="K39" s="7">
        <f t="shared" si="1"/>
        <v>0</v>
      </c>
    </row>
    <row r="40" spans="1:12" s="2" customFormat="1" ht="33" x14ac:dyDescent="0.25">
      <c r="A40" s="6" t="s">
        <v>159</v>
      </c>
      <c r="B40" s="6" t="s">
        <v>123</v>
      </c>
      <c r="C40" s="6" t="s">
        <v>124</v>
      </c>
      <c r="D40" s="7">
        <f>D41+D42+D43+D44</f>
        <v>20452000</v>
      </c>
      <c r="E40" s="7">
        <f>E41+E42+E43+E44</f>
        <v>10907000</v>
      </c>
      <c r="F40" s="7">
        <f t="shared" si="0"/>
        <v>11432216</v>
      </c>
      <c r="G40" s="7">
        <f>G41+G42+G43+G44</f>
        <v>0</v>
      </c>
      <c r="H40" s="7">
        <f>H41+H42+H43+H44</f>
        <v>11432216</v>
      </c>
      <c r="I40" s="7">
        <f>I41+I42+I43+I44</f>
        <v>11432216</v>
      </c>
      <c r="J40" s="7">
        <f>J41+J42+J43+J44</f>
        <v>0</v>
      </c>
      <c r="K40" s="7">
        <f t="shared" si="1"/>
        <v>0</v>
      </c>
    </row>
    <row r="41" spans="1:12" s="2" customFormat="1" x14ac:dyDescent="0.25">
      <c r="A41" s="6" t="s">
        <v>160</v>
      </c>
      <c r="B41" s="6" t="s">
        <v>126</v>
      </c>
      <c r="C41" s="6" t="s">
        <v>127</v>
      </c>
      <c r="D41" s="7">
        <v>520000</v>
      </c>
      <c r="E41" s="7">
        <v>270000</v>
      </c>
      <c r="F41" s="7">
        <f t="shared" si="0"/>
        <v>256000</v>
      </c>
      <c r="G41" s="7">
        <v>0</v>
      </c>
      <c r="H41" s="7">
        <v>256000</v>
      </c>
      <c r="I41" s="7">
        <v>256000</v>
      </c>
      <c r="J41" s="7">
        <v>0</v>
      </c>
      <c r="K41" s="7">
        <f t="shared" si="1"/>
        <v>0</v>
      </c>
    </row>
    <row r="42" spans="1:12" s="2" customFormat="1" ht="22.5" x14ac:dyDescent="0.25">
      <c r="A42" s="6" t="s">
        <v>161</v>
      </c>
      <c r="B42" s="6" t="s">
        <v>129</v>
      </c>
      <c r="C42" s="6" t="s">
        <v>130</v>
      </c>
      <c r="D42" s="7">
        <v>552000</v>
      </c>
      <c r="E42" s="7">
        <v>552000</v>
      </c>
      <c r="F42" s="7">
        <f t="shared" si="0"/>
        <v>552000</v>
      </c>
      <c r="G42" s="7">
        <v>0</v>
      </c>
      <c r="H42" s="7">
        <v>552000</v>
      </c>
      <c r="I42" s="7">
        <v>552000</v>
      </c>
      <c r="J42" s="7">
        <v>0</v>
      </c>
      <c r="K42" s="7">
        <f t="shared" si="1"/>
        <v>0</v>
      </c>
    </row>
    <row r="43" spans="1:12" s="2" customFormat="1" ht="33" x14ac:dyDescent="0.25">
      <c r="A43" s="6" t="s">
        <v>110</v>
      </c>
      <c r="B43" s="6" t="s">
        <v>135</v>
      </c>
      <c r="C43" s="6" t="s">
        <v>136</v>
      </c>
      <c r="D43" s="7">
        <v>19380000</v>
      </c>
      <c r="E43" s="7">
        <v>10085000</v>
      </c>
      <c r="F43" s="7">
        <f t="shared" si="0"/>
        <v>10146716</v>
      </c>
      <c r="G43" s="7">
        <v>0</v>
      </c>
      <c r="H43" s="7">
        <v>10146716</v>
      </c>
      <c r="I43" s="7">
        <v>10146716</v>
      </c>
      <c r="J43" s="7">
        <v>0</v>
      </c>
      <c r="K43" s="7">
        <f t="shared" si="1"/>
        <v>0</v>
      </c>
    </row>
    <row r="44" spans="1:12" s="2" customFormat="1" x14ac:dyDescent="0.25">
      <c r="A44" s="6" t="s">
        <v>162</v>
      </c>
      <c r="B44" s="6" t="s">
        <v>120</v>
      </c>
      <c r="C44" s="6" t="s">
        <v>138</v>
      </c>
      <c r="D44" s="7">
        <v>0</v>
      </c>
      <c r="E44" s="7">
        <v>0</v>
      </c>
      <c r="F44" s="7">
        <f t="shared" si="0"/>
        <v>477500</v>
      </c>
      <c r="G44" s="7">
        <v>0</v>
      </c>
      <c r="H44" s="7">
        <v>477500</v>
      </c>
      <c r="I44" s="7">
        <v>477500</v>
      </c>
      <c r="J44" s="7">
        <v>0</v>
      </c>
      <c r="K44" s="7">
        <f t="shared" si="1"/>
        <v>0</v>
      </c>
    </row>
    <row r="45" spans="1:12" s="2" customFormat="1" x14ac:dyDescent="0.2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</row>
    <row r="46" spans="1:12" x14ac:dyDescent="0.25">
      <c r="A46" s="13" t="s">
        <v>148</v>
      </c>
      <c r="B46" s="13"/>
      <c r="C46" s="13"/>
      <c r="D46" s="13"/>
      <c r="E46" s="13" t="s">
        <v>150</v>
      </c>
      <c r="F46" s="13"/>
      <c r="G46" s="13"/>
      <c r="H46" s="13"/>
      <c r="I46" s="13" t="s">
        <v>152</v>
      </c>
      <c r="J46" s="13"/>
      <c r="K46" s="13"/>
      <c r="L46" s="13"/>
    </row>
    <row r="47" spans="1:12" x14ac:dyDescent="0.25">
      <c r="A47" s="19" t="s">
        <v>149</v>
      </c>
      <c r="B47" s="19"/>
      <c r="C47" s="19"/>
      <c r="D47" s="19"/>
      <c r="E47" s="19" t="s">
        <v>151</v>
      </c>
      <c r="F47" s="19"/>
      <c r="G47" s="19"/>
      <c r="H47" s="19"/>
      <c r="I47" s="19"/>
      <c r="J47" s="19"/>
      <c r="K47" s="19"/>
      <c r="L47" s="19"/>
    </row>
    <row r="91" spans="1:20" x14ac:dyDescent="0.25">
      <c r="A91" s="8"/>
      <c r="B91" s="8"/>
      <c r="C91" s="8"/>
      <c r="D91" s="8"/>
      <c r="I91" s="8"/>
      <c r="J91" s="8"/>
      <c r="K91" s="8"/>
      <c r="L91" s="8"/>
      <c r="Q91" s="8"/>
      <c r="R91" s="8"/>
      <c r="S91" s="8"/>
      <c r="T91" s="8"/>
    </row>
  </sheetData>
  <mergeCells count="23">
    <mergeCell ref="A46:D46"/>
    <mergeCell ref="A47:D47"/>
    <mergeCell ref="E46:H46"/>
    <mergeCell ref="E47:H47"/>
    <mergeCell ref="I46:L46"/>
    <mergeCell ref="I47:L4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1"/>
  <sheetViews>
    <sheetView topLeftCell="B5" workbookViewId="0">
      <selection activeCell="B12" sqref="B12:K34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69.95" customHeight="1" x14ac:dyDescent="0.25">
      <c r="A4" s="17" t="s">
        <v>163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2" customFormat="1" ht="15.75" thickBot="1" x14ac:dyDescent="0.3">
      <c r="A7" s="12" t="s">
        <v>5</v>
      </c>
      <c r="B7" s="12"/>
      <c r="C7" s="12" t="s">
        <v>7</v>
      </c>
      <c r="D7" s="12" t="s">
        <v>9</v>
      </c>
      <c r="E7" s="12" t="s">
        <v>10</v>
      </c>
      <c r="F7" s="12" t="s">
        <v>11</v>
      </c>
      <c r="G7" s="12"/>
      <c r="H7" s="12"/>
      <c r="I7" s="12" t="s">
        <v>16</v>
      </c>
      <c r="J7" s="12" t="s">
        <v>17</v>
      </c>
      <c r="K7" s="12" t="s">
        <v>18</v>
      </c>
    </row>
    <row r="8" spans="1:11" s="2" customFormat="1" ht="15.75" thickBot="1" x14ac:dyDescent="0.3">
      <c r="A8" s="12"/>
      <c r="B8" s="12"/>
      <c r="C8" s="12"/>
      <c r="D8" s="12"/>
      <c r="E8" s="12"/>
      <c r="F8" s="12" t="s">
        <v>12</v>
      </c>
      <c r="G8" s="12" t="s">
        <v>14</v>
      </c>
      <c r="H8" s="12" t="s">
        <v>15</v>
      </c>
      <c r="I8" s="12"/>
      <c r="J8" s="12"/>
      <c r="K8" s="12"/>
    </row>
    <row r="9" spans="1:11" s="2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2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2" customFormat="1" ht="15.75" thickBot="1" x14ac:dyDescent="0.3">
      <c r="A11" s="12" t="s">
        <v>6</v>
      </c>
      <c r="B11" s="12"/>
      <c r="C11" s="3" t="s">
        <v>8</v>
      </c>
      <c r="D11" s="3">
        <v>1</v>
      </c>
      <c r="E11" s="3">
        <v>2</v>
      </c>
      <c r="F11" s="3" t="s">
        <v>13</v>
      </c>
      <c r="G11" s="3">
        <v>4</v>
      </c>
      <c r="H11" s="3">
        <v>5</v>
      </c>
      <c r="I11" s="3">
        <v>6</v>
      </c>
      <c r="J11" s="3">
        <v>7</v>
      </c>
      <c r="K11" s="3" t="s">
        <v>19</v>
      </c>
    </row>
    <row r="12" spans="1:11" s="2" customFormat="1" ht="22.5" x14ac:dyDescent="0.25">
      <c r="A12" s="6" t="s">
        <v>20</v>
      </c>
      <c r="B12" s="6" t="s">
        <v>164</v>
      </c>
      <c r="C12" s="6" t="s">
        <v>22</v>
      </c>
      <c r="D12" s="7">
        <f>D13+D18+D21+D25+D32</f>
        <v>1248700</v>
      </c>
      <c r="E12" s="7">
        <f>E13+E18+E21+E25+E32</f>
        <v>1208700</v>
      </c>
      <c r="F12" s="7">
        <f t="shared" ref="F12:F34" si="0">G12+H12</f>
        <v>932509</v>
      </c>
      <c r="G12" s="7">
        <f>G13+G18+G21+G25+G32</f>
        <v>0</v>
      </c>
      <c r="H12" s="7">
        <f>H13+H18+H21+H25+H32</f>
        <v>932509</v>
      </c>
      <c r="I12" s="7">
        <f>I13+I18+I21+I25+I32</f>
        <v>931882</v>
      </c>
      <c r="J12" s="7">
        <f>J13+J18+J21+J25+J32</f>
        <v>0</v>
      </c>
      <c r="K12" s="7">
        <f t="shared" ref="K12:K34" si="1">F12-I12-J12</f>
        <v>627</v>
      </c>
    </row>
    <row r="13" spans="1:11" s="2" customFormat="1" x14ac:dyDescent="0.25">
      <c r="A13" s="6" t="s">
        <v>23</v>
      </c>
      <c r="B13" s="6" t="s">
        <v>24</v>
      </c>
      <c r="C13" s="6" t="s">
        <v>25</v>
      </c>
      <c r="D13" s="7">
        <f t="shared" ref="D13:E16" si="2">+D14</f>
        <v>226100</v>
      </c>
      <c r="E13" s="7">
        <f t="shared" si="2"/>
        <v>186100</v>
      </c>
      <c r="F13" s="7">
        <f t="shared" si="0"/>
        <v>110000</v>
      </c>
      <c r="G13" s="7">
        <f t="shared" ref="G13:J16" si="3">+G14</f>
        <v>0</v>
      </c>
      <c r="H13" s="7">
        <f t="shared" si="3"/>
        <v>110000</v>
      </c>
      <c r="I13" s="7">
        <f t="shared" si="3"/>
        <v>110000</v>
      </c>
      <c r="J13" s="7">
        <f t="shared" si="3"/>
        <v>0</v>
      </c>
      <c r="K13" s="7">
        <f t="shared" si="1"/>
        <v>0</v>
      </c>
    </row>
    <row r="14" spans="1:11" s="2" customFormat="1" x14ac:dyDescent="0.25">
      <c r="A14" s="6" t="s">
        <v>165</v>
      </c>
      <c r="B14" s="6" t="s">
        <v>27</v>
      </c>
      <c r="C14" s="6" t="s">
        <v>28</v>
      </c>
      <c r="D14" s="7">
        <f t="shared" si="2"/>
        <v>226100</v>
      </c>
      <c r="E14" s="7">
        <f t="shared" si="2"/>
        <v>186100</v>
      </c>
      <c r="F14" s="7">
        <f t="shared" si="0"/>
        <v>110000</v>
      </c>
      <c r="G14" s="7">
        <f t="shared" si="3"/>
        <v>0</v>
      </c>
      <c r="H14" s="7">
        <f t="shared" si="3"/>
        <v>110000</v>
      </c>
      <c r="I14" s="7">
        <f t="shared" si="3"/>
        <v>110000</v>
      </c>
      <c r="J14" s="7">
        <f t="shared" si="3"/>
        <v>0</v>
      </c>
      <c r="K14" s="7">
        <f t="shared" si="1"/>
        <v>0</v>
      </c>
    </row>
    <row r="15" spans="1:11" s="2" customFormat="1" ht="22.5" x14ac:dyDescent="0.25">
      <c r="A15" s="6" t="s">
        <v>166</v>
      </c>
      <c r="B15" s="6" t="s">
        <v>42</v>
      </c>
      <c r="C15" s="6" t="s">
        <v>43</v>
      </c>
      <c r="D15" s="7">
        <f t="shared" si="2"/>
        <v>226100</v>
      </c>
      <c r="E15" s="7">
        <f t="shared" si="2"/>
        <v>186100</v>
      </c>
      <c r="F15" s="7">
        <f t="shared" si="0"/>
        <v>110000</v>
      </c>
      <c r="G15" s="7">
        <f t="shared" si="3"/>
        <v>0</v>
      </c>
      <c r="H15" s="7">
        <f t="shared" si="3"/>
        <v>110000</v>
      </c>
      <c r="I15" s="7">
        <f t="shared" si="3"/>
        <v>110000</v>
      </c>
      <c r="J15" s="7">
        <f t="shared" si="3"/>
        <v>0</v>
      </c>
      <c r="K15" s="7">
        <f t="shared" si="1"/>
        <v>0</v>
      </c>
    </row>
    <row r="16" spans="1:11" s="2" customFormat="1" ht="22.5" x14ac:dyDescent="0.25">
      <c r="A16" s="6" t="s">
        <v>167</v>
      </c>
      <c r="B16" s="6" t="s">
        <v>69</v>
      </c>
      <c r="C16" s="6" t="s">
        <v>70</v>
      </c>
      <c r="D16" s="7">
        <f t="shared" si="2"/>
        <v>226100</v>
      </c>
      <c r="E16" s="7">
        <f t="shared" si="2"/>
        <v>186100</v>
      </c>
      <c r="F16" s="7">
        <f t="shared" si="0"/>
        <v>110000</v>
      </c>
      <c r="G16" s="7">
        <f t="shared" si="3"/>
        <v>0</v>
      </c>
      <c r="H16" s="7">
        <f t="shared" si="3"/>
        <v>110000</v>
      </c>
      <c r="I16" s="7">
        <f t="shared" si="3"/>
        <v>110000</v>
      </c>
      <c r="J16" s="7">
        <f t="shared" si="3"/>
        <v>0</v>
      </c>
      <c r="K16" s="7">
        <f t="shared" si="1"/>
        <v>0</v>
      </c>
    </row>
    <row r="17" spans="1:11" s="2" customFormat="1" x14ac:dyDescent="0.25">
      <c r="A17" s="6" t="s">
        <v>168</v>
      </c>
      <c r="B17" s="6" t="s">
        <v>78</v>
      </c>
      <c r="C17" s="6" t="s">
        <v>79</v>
      </c>
      <c r="D17" s="7">
        <v>226100</v>
      </c>
      <c r="E17" s="7">
        <v>186100</v>
      </c>
      <c r="F17" s="7">
        <f t="shared" si="0"/>
        <v>110000</v>
      </c>
      <c r="G17" s="7">
        <v>0</v>
      </c>
      <c r="H17" s="7">
        <v>110000</v>
      </c>
      <c r="I17" s="7">
        <v>110000</v>
      </c>
      <c r="J17" s="7">
        <v>0</v>
      </c>
      <c r="K17" s="7">
        <f t="shared" si="1"/>
        <v>0</v>
      </c>
    </row>
    <row r="18" spans="1:11" s="2" customFormat="1" x14ac:dyDescent="0.25">
      <c r="A18" s="6" t="s">
        <v>169</v>
      </c>
      <c r="B18" s="6" t="s">
        <v>81</v>
      </c>
      <c r="C18" s="6" t="s">
        <v>82</v>
      </c>
      <c r="D18" s="7">
        <f>D19</f>
        <v>0</v>
      </c>
      <c r="E18" s="7">
        <f>E19</f>
        <v>0</v>
      </c>
      <c r="F18" s="7">
        <f t="shared" si="0"/>
        <v>1789</v>
      </c>
      <c r="G18" s="7">
        <f t="shared" ref="G18:J19" si="4">G19</f>
        <v>0</v>
      </c>
      <c r="H18" s="7">
        <f t="shared" si="4"/>
        <v>1789</v>
      </c>
      <c r="I18" s="7">
        <f t="shared" si="4"/>
        <v>1162</v>
      </c>
      <c r="J18" s="7">
        <f t="shared" si="4"/>
        <v>0</v>
      </c>
      <c r="K18" s="7">
        <f t="shared" si="1"/>
        <v>627</v>
      </c>
    </row>
    <row r="19" spans="1:11" s="2" customFormat="1" ht="22.5" x14ac:dyDescent="0.25">
      <c r="A19" s="6" t="s">
        <v>170</v>
      </c>
      <c r="B19" s="6" t="s">
        <v>84</v>
      </c>
      <c r="C19" s="6" t="s">
        <v>85</v>
      </c>
      <c r="D19" s="7">
        <f>D20</f>
        <v>0</v>
      </c>
      <c r="E19" s="7">
        <f>E20</f>
        <v>0</v>
      </c>
      <c r="F19" s="7">
        <f t="shared" si="0"/>
        <v>1789</v>
      </c>
      <c r="G19" s="7">
        <f t="shared" si="4"/>
        <v>0</v>
      </c>
      <c r="H19" s="7">
        <f t="shared" si="4"/>
        <v>1789</v>
      </c>
      <c r="I19" s="7">
        <f t="shared" si="4"/>
        <v>1162</v>
      </c>
      <c r="J19" s="7">
        <f t="shared" si="4"/>
        <v>0</v>
      </c>
      <c r="K19" s="7">
        <f t="shared" si="1"/>
        <v>627</v>
      </c>
    </row>
    <row r="20" spans="1:11" s="2" customFormat="1" ht="22.5" x14ac:dyDescent="0.25">
      <c r="A20" s="6" t="s">
        <v>26</v>
      </c>
      <c r="B20" s="6" t="s">
        <v>87</v>
      </c>
      <c r="C20" s="6" t="s">
        <v>88</v>
      </c>
      <c r="D20" s="7">
        <v>0</v>
      </c>
      <c r="E20" s="7">
        <v>0</v>
      </c>
      <c r="F20" s="7">
        <f t="shared" si="0"/>
        <v>1789</v>
      </c>
      <c r="G20" s="7">
        <v>0</v>
      </c>
      <c r="H20" s="7">
        <v>1789</v>
      </c>
      <c r="I20" s="7">
        <v>1162</v>
      </c>
      <c r="J20" s="7">
        <v>0</v>
      </c>
      <c r="K20" s="7">
        <f t="shared" si="1"/>
        <v>627</v>
      </c>
    </row>
    <row r="21" spans="1:11" s="2" customFormat="1" ht="22.5" x14ac:dyDescent="0.25">
      <c r="A21" s="6" t="s">
        <v>171</v>
      </c>
      <c r="B21" s="6" t="s">
        <v>90</v>
      </c>
      <c r="C21" s="6" t="s">
        <v>91</v>
      </c>
      <c r="D21" s="7">
        <f>D22</f>
        <v>0</v>
      </c>
      <c r="E21" s="7">
        <f>E22</f>
        <v>0</v>
      </c>
      <c r="F21" s="7">
        <f t="shared" si="0"/>
        <v>88720</v>
      </c>
      <c r="G21" s="7">
        <f t="shared" ref="G21:J22" si="5">G22</f>
        <v>0</v>
      </c>
      <c r="H21" s="7">
        <f t="shared" si="5"/>
        <v>88720</v>
      </c>
      <c r="I21" s="7">
        <f t="shared" si="5"/>
        <v>88720</v>
      </c>
      <c r="J21" s="7">
        <f t="shared" si="5"/>
        <v>0</v>
      </c>
      <c r="K21" s="7">
        <f t="shared" si="1"/>
        <v>0</v>
      </c>
    </row>
    <row r="22" spans="1:11" s="2" customFormat="1" ht="22.5" x14ac:dyDescent="0.25">
      <c r="A22" s="6" t="s">
        <v>35</v>
      </c>
      <c r="B22" s="6" t="s">
        <v>93</v>
      </c>
      <c r="C22" s="6" t="s">
        <v>94</v>
      </c>
      <c r="D22" s="7">
        <f>D23</f>
        <v>0</v>
      </c>
      <c r="E22" s="7">
        <f>E23</f>
        <v>0</v>
      </c>
      <c r="F22" s="7">
        <f t="shared" si="0"/>
        <v>88720</v>
      </c>
      <c r="G22" s="7">
        <f t="shared" si="5"/>
        <v>0</v>
      </c>
      <c r="H22" s="7">
        <f t="shared" si="5"/>
        <v>88720</v>
      </c>
      <c r="I22" s="7">
        <f t="shared" si="5"/>
        <v>88720</v>
      </c>
      <c r="J22" s="7">
        <f t="shared" si="5"/>
        <v>0</v>
      </c>
      <c r="K22" s="7">
        <f t="shared" si="1"/>
        <v>0</v>
      </c>
    </row>
    <row r="23" spans="1:11" s="2" customFormat="1" ht="22.5" x14ac:dyDescent="0.25">
      <c r="A23" s="6" t="s">
        <v>38</v>
      </c>
      <c r="B23" s="6" t="s">
        <v>96</v>
      </c>
      <c r="C23" s="6" t="s">
        <v>97</v>
      </c>
      <c r="D23" s="7">
        <f>+D24</f>
        <v>0</v>
      </c>
      <c r="E23" s="7">
        <f>+E24</f>
        <v>0</v>
      </c>
      <c r="F23" s="7">
        <f t="shared" si="0"/>
        <v>88720</v>
      </c>
      <c r="G23" s="7">
        <f>+G24</f>
        <v>0</v>
      </c>
      <c r="H23" s="7">
        <f>+H24</f>
        <v>88720</v>
      </c>
      <c r="I23" s="7">
        <f>+I24</f>
        <v>88720</v>
      </c>
      <c r="J23" s="7">
        <f>+J24</f>
        <v>0</v>
      </c>
      <c r="K23" s="7">
        <f t="shared" si="1"/>
        <v>0</v>
      </c>
    </row>
    <row r="24" spans="1:11" s="2" customFormat="1" ht="33" x14ac:dyDescent="0.25">
      <c r="A24" s="6" t="s">
        <v>172</v>
      </c>
      <c r="B24" s="6" t="s">
        <v>102</v>
      </c>
      <c r="C24" s="6" t="s">
        <v>103</v>
      </c>
      <c r="D24" s="7">
        <v>0</v>
      </c>
      <c r="E24" s="7">
        <v>0</v>
      </c>
      <c r="F24" s="7">
        <f t="shared" si="0"/>
        <v>88720</v>
      </c>
      <c r="G24" s="7">
        <v>0</v>
      </c>
      <c r="H24" s="7">
        <v>88720</v>
      </c>
      <c r="I24" s="7">
        <v>88720</v>
      </c>
      <c r="J24" s="7">
        <v>0</v>
      </c>
      <c r="K24" s="7">
        <f t="shared" si="1"/>
        <v>0</v>
      </c>
    </row>
    <row r="25" spans="1:11" s="2" customFormat="1" x14ac:dyDescent="0.25">
      <c r="A25" s="6" t="s">
        <v>173</v>
      </c>
      <c r="B25" s="6" t="s">
        <v>105</v>
      </c>
      <c r="C25" s="6" t="s">
        <v>106</v>
      </c>
      <c r="D25" s="7">
        <f>D26</f>
        <v>1006200</v>
      </c>
      <c r="E25" s="7">
        <f>E26</f>
        <v>1006200</v>
      </c>
      <c r="F25" s="7">
        <f t="shared" si="0"/>
        <v>732000</v>
      </c>
      <c r="G25" s="7">
        <f>G26</f>
        <v>0</v>
      </c>
      <c r="H25" s="7">
        <f>H26</f>
        <v>732000</v>
      </c>
      <c r="I25" s="7">
        <f>I26</f>
        <v>732000</v>
      </c>
      <c r="J25" s="7">
        <f>J26</f>
        <v>0</v>
      </c>
      <c r="K25" s="7">
        <f t="shared" si="1"/>
        <v>0</v>
      </c>
    </row>
    <row r="26" spans="1:11" s="2" customFormat="1" ht="22.5" x14ac:dyDescent="0.25">
      <c r="A26" s="6" t="s">
        <v>174</v>
      </c>
      <c r="B26" s="6" t="s">
        <v>108</v>
      </c>
      <c r="C26" s="6" t="s">
        <v>109</v>
      </c>
      <c r="D26" s="7">
        <f>D27+D30</f>
        <v>1006200</v>
      </c>
      <c r="E26" s="7">
        <f>E27+E30</f>
        <v>1006200</v>
      </c>
      <c r="F26" s="7">
        <f t="shared" si="0"/>
        <v>732000</v>
      </c>
      <c r="G26" s="7">
        <f>G27+G30</f>
        <v>0</v>
      </c>
      <c r="H26" s="7">
        <f>H27+H30</f>
        <v>732000</v>
      </c>
      <c r="I26" s="7">
        <f>I27+I30</f>
        <v>732000</v>
      </c>
      <c r="J26" s="7">
        <f>J27+J30</f>
        <v>0</v>
      </c>
      <c r="K26" s="7">
        <f t="shared" si="1"/>
        <v>0</v>
      </c>
    </row>
    <row r="27" spans="1:11" s="2" customFormat="1" x14ac:dyDescent="0.25">
      <c r="A27" s="6" t="s">
        <v>41</v>
      </c>
      <c r="B27" s="6" t="s">
        <v>111</v>
      </c>
      <c r="C27" s="6" t="s">
        <v>112</v>
      </c>
      <c r="D27" s="7">
        <f>D28</f>
        <v>4200</v>
      </c>
      <c r="E27" s="7">
        <f>E28</f>
        <v>4200</v>
      </c>
      <c r="F27" s="7">
        <f t="shared" si="0"/>
        <v>0</v>
      </c>
      <c r="G27" s="7">
        <f>G28</f>
        <v>0</v>
      </c>
      <c r="H27" s="7">
        <f>H28</f>
        <v>0</v>
      </c>
      <c r="I27" s="7">
        <f>I28</f>
        <v>0</v>
      </c>
      <c r="J27" s="7">
        <f>J28</f>
        <v>0</v>
      </c>
      <c r="K27" s="7">
        <f t="shared" si="1"/>
        <v>0</v>
      </c>
    </row>
    <row r="28" spans="1:11" s="2" customFormat="1" x14ac:dyDescent="0.25">
      <c r="A28" s="6" t="s">
        <v>44</v>
      </c>
      <c r="B28" s="6" t="s">
        <v>114</v>
      </c>
      <c r="C28" s="6" t="s">
        <v>115</v>
      </c>
      <c r="D28" s="7">
        <f>+D29</f>
        <v>4200</v>
      </c>
      <c r="E28" s="7">
        <f>+E29</f>
        <v>4200</v>
      </c>
      <c r="F28" s="7">
        <f t="shared" si="0"/>
        <v>0</v>
      </c>
      <c r="G28" s="7">
        <f>+G29</f>
        <v>0</v>
      </c>
      <c r="H28" s="7">
        <f>+H29</f>
        <v>0</v>
      </c>
      <c r="I28" s="7">
        <f>+I29</f>
        <v>0</v>
      </c>
      <c r="J28" s="7">
        <f>+J29</f>
        <v>0</v>
      </c>
      <c r="K28" s="7">
        <f t="shared" si="1"/>
        <v>0</v>
      </c>
    </row>
    <row r="29" spans="1:11" s="2" customFormat="1" ht="54" x14ac:dyDescent="0.25">
      <c r="A29" s="6" t="s">
        <v>50</v>
      </c>
      <c r="B29" s="6" t="s">
        <v>117</v>
      </c>
      <c r="C29" s="6" t="s">
        <v>118</v>
      </c>
      <c r="D29" s="7">
        <v>4200</v>
      </c>
      <c r="E29" s="7">
        <v>4200</v>
      </c>
      <c r="F29" s="7">
        <f t="shared" si="0"/>
        <v>0</v>
      </c>
      <c r="G29" s="7">
        <v>0</v>
      </c>
      <c r="H29" s="7">
        <v>0</v>
      </c>
      <c r="I29" s="7">
        <v>0</v>
      </c>
      <c r="J29" s="7">
        <v>0</v>
      </c>
      <c r="K29" s="7">
        <f t="shared" si="1"/>
        <v>0</v>
      </c>
    </row>
    <row r="30" spans="1:11" s="2" customFormat="1" ht="33" x14ac:dyDescent="0.25">
      <c r="A30" s="6" t="s">
        <v>175</v>
      </c>
      <c r="B30" s="6" t="s">
        <v>123</v>
      </c>
      <c r="C30" s="6" t="s">
        <v>124</v>
      </c>
      <c r="D30" s="7">
        <f>+D31</f>
        <v>1002000</v>
      </c>
      <c r="E30" s="7">
        <f>+E31</f>
        <v>1002000</v>
      </c>
      <c r="F30" s="7">
        <f t="shared" si="0"/>
        <v>732000</v>
      </c>
      <c r="G30" s="7">
        <f>+G31</f>
        <v>0</v>
      </c>
      <c r="H30" s="7">
        <f>+H31</f>
        <v>732000</v>
      </c>
      <c r="I30" s="7">
        <f>+I31</f>
        <v>732000</v>
      </c>
      <c r="J30" s="7">
        <f>+J31</f>
        <v>0</v>
      </c>
      <c r="K30" s="7">
        <f t="shared" si="1"/>
        <v>0</v>
      </c>
    </row>
    <row r="31" spans="1:11" s="2" customFormat="1" ht="22.5" x14ac:dyDescent="0.25">
      <c r="A31" s="6" t="s">
        <v>53</v>
      </c>
      <c r="B31" s="6" t="s">
        <v>132</v>
      </c>
      <c r="C31" s="6" t="s">
        <v>133</v>
      </c>
      <c r="D31" s="7">
        <v>1002000</v>
      </c>
      <c r="E31" s="7">
        <v>1002000</v>
      </c>
      <c r="F31" s="7">
        <f t="shared" si="0"/>
        <v>732000</v>
      </c>
      <c r="G31" s="7">
        <v>0</v>
      </c>
      <c r="H31" s="7">
        <v>732000</v>
      </c>
      <c r="I31" s="7">
        <v>732000</v>
      </c>
      <c r="J31" s="7">
        <v>0</v>
      </c>
      <c r="K31" s="7">
        <f t="shared" si="1"/>
        <v>0</v>
      </c>
    </row>
    <row r="32" spans="1:11" s="2" customFormat="1" ht="33" x14ac:dyDescent="0.25">
      <c r="A32" s="6" t="s">
        <v>176</v>
      </c>
      <c r="B32" s="6" t="s">
        <v>140</v>
      </c>
      <c r="C32" s="6" t="s">
        <v>141</v>
      </c>
      <c r="D32" s="7">
        <f>D33</f>
        <v>16400</v>
      </c>
      <c r="E32" s="7">
        <f>E33</f>
        <v>16400</v>
      </c>
      <c r="F32" s="7">
        <f t="shared" si="0"/>
        <v>0</v>
      </c>
      <c r="G32" s="7">
        <f t="shared" ref="G32:J33" si="6">G33</f>
        <v>0</v>
      </c>
      <c r="H32" s="7">
        <f t="shared" si="6"/>
        <v>0</v>
      </c>
      <c r="I32" s="7">
        <f t="shared" si="6"/>
        <v>0</v>
      </c>
      <c r="J32" s="7">
        <f t="shared" si="6"/>
        <v>0</v>
      </c>
      <c r="K32" s="7">
        <f t="shared" si="1"/>
        <v>0</v>
      </c>
    </row>
    <row r="33" spans="1:12" s="2" customFormat="1" ht="22.5" x14ac:dyDescent="0.25">
      <c r="A33" s="6" t="s">
        <v>177</v>
      </c>
      <c r="B33" s="6" t="s">
        <v>143</v>
      </c>
      <c r="C33" s="6" t="s">
        <v>144</v>
      </c>
      <c r="D33" s="7">
        <f>D34</f>
        <v>16400</v>
      </c>
      <c r="E33" s="7">
        <f>E34</f>
        <v>16400</v>
      </c>
      <c r="F33" s="7">
        <f t="shared" si="0"/>
        <v>0</v>
      </c>
      <c r="G33" s="7">
        <f t="shared" si="6"/>
        <v>0</v>
      </c>
      <c r="H33" s="7">
        <f t="shared" si="6"/>
        <v>0</v>
      </c>
      <c r="I33" s="7">
        <f t="shared" si="6"/>
        <v>0</v>
      </c>
      <c r="J33" s="7">
        <f t="shared" si="6"/>
        <v>0</v>
      </c>
      <c r="K33" s="7">
        <f t="shared" si="1"/>
        <v>0</v>
      </c>
    </row>
    <row r="34" spans="1:12" s="2" customFormat="1" ht="22.5" x14ac:dyDescent="0.25">
      <c r="A34" s="6" t="s">
        <v>178</v>
      </c>
      <c r="B34" s="6" t="s">
        <v>146</v>
      </c>
      <c r="C34" s="6" t="s">
        <v>147</v>
      </c>
      <c r="D34" s="7">
        <v>16400</v>
      </c>
      <c r="E34" s="7">
        <v>16400</v>
      </c>
      <c r="F34" s="7">
        <f t="shared" si="0"/>
        <v>0</v>
      </c>
      <c r="G34" s="7">
        <v>0</v>
      </c>
      <c r="H34" s="7">
        <v>0</v>
      </c>
      <c r="I34" s="7">
        <v>0</v>
      </c>
      <c r="J34" s="7">
        <v>0</v>
      </c>
      <c r="K34" s="7">
        <f t="shared" si="1"/>
        <v>0</v>
      </c>
    </row>
    <row r="35" spans="1:12" s="2" customFormat="1" x14ac:dyDescent="0.2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</row>
    <row r="36" spans="1:12" x14ac:dyDescent="0.25">
      <c r="A36" s="13" t="s">
        <v>148</v>
      </c>
      <c r="B36" s="13"/>
      <c r="C36" s="13"/>
      <c r="D36" s="13"/>
      <c r="E36" s="13" t="s">
        <v>150</v>
      </c>
      <c r="F36" s="13"/>
      <c r="G36" s="13"/>
      <c r="H36" s="13"/>
      <c r="I36" s="13" t="s">
        <v>152</v>
      </c>
      <c r="J36" s="13"/>
      <c r="K36" s="13"/>
      <c r="L36" s="13"/>
    </row>
    <row r="37" spans="1:12" x14ac:dyDescent="0.25">
      <c r="A37" s="19" t="s">
        <v>149</v>
      </c>
      <c r="B37" s="19"/>
      <c r="C37" s="19"/>
      <c r="D37" s="19"/>
      <c r="E37" s="19" t="s">
        <v>151</v>
      </c>
      <c r="F37" s="19"/>
      <c r="G37" s="19"/>
      <c r="H37" s="19"/>
      <c r="I37" s="19"/>
      <c r="J37" s="19"/>
      <c r="K37" s="19"/>
      <c r="L37" s="19"/>
    </row>
    <row r="71" spans="1:20" x14ac:dyDescent="0.25">
      <c r="A71" s="8"/>
      <c r="B71" s="8"/>
      <c r="C71" s="8"/>
      <c r="D71" s="8"/>
      <c r="I71" s="8"/>
      <c r="J71" s="8"/>
      <c r="K71" s="8"/>
      <c r="L71" s="8"/>
      <c r="Q71" s="8"/>
      <c r="R71" s="8"/>
      <c r="S71" s="8"/>
      <c r="T71" s="8"/>
    </row>
  </sheetData>
  <mergeCells count="23">
    <mergeCell ref="A36:D36"/>
    <mergeCell ref="A37:D37"/>
    <mergeCell ref="E36:H36"/>
    <mergeCell ref="E37:H37"/>
    <mergeCell ref="I36:L36"/>
    <mergeCell ref="I37:L3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2020-08-13T08:11:35Z</cp:lastPrinted>
  <dcterms:created xsi:type="dcterms:W3CDTF">2020-08-10T04:46:35Z</dcterms:created>
  <dcterms:modified xsi:type="dcterms:W3CDTF">2020-08-13T08:17:43Z</dcterms:modified>
</cp:coreProperties>
</file>