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minita.Ropcean\Desktop\CONSILIUL LOCAL 2026\APRILIE\ORDINARA\PROIECTE\04_cont executie\"/>
    </mc:Choice>
  </mc:AlternateContent>
  <xr:revisionPtr revIDLastSave="0" documentId="13_ncr:1_{CB24BC7B-EABF-4959-8798-A74B1CEAB427}" xr6:coauthVersionLast="47" xr6:coauthVersionMax="47" xr10:uidLastSave="{00000000-0000-0000-0000-000000000000}"/>
  <bookViews>
    <workbookView xWindow="2895" yWindow="2895" windowWidth="21600" windowHeight="11430" xr2:uid="{3411CBB5-863A-490D-AB0D-2F197C7B9F96}"/>
  </bookViews>
  <sheets>
    <sheet name="Foai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15" i="1" s="1"/>
  <c r="E16" i="1"/>
  <c r="E15" i="1" s="1"/>
  <c r="F16" i="1"/>
  <c r="F15" i="1" s="1"/>
  <c r="D18" i="1"/>
  <c r="E18" i="1"/>
  <c r="F18" i="1"/>
  <c r="D22" i="1"/>
  <c r="E22" i="1"/>
  <c r="F22" i="1"/>
  <c r="D26" i="1"/>
  <c r="D25" i="1" s="1"/>
  <c r="D24" i="1" s="1"/>
  <c r="E26" i="1"/>
  <c r="E25" i="1" s="1"/>
  <c r="E24" i="1" s="1"/>
  <c r="F26" i="1"/>
  <c r="D31" i="1"/>
  <c r="E31" i="1"/>
  <c r="F31" i="1"/>
  <c r="D33" i="1"/>
  <c r="E33" i="1"/>
  <c r="F33" i="1"/>
  <c r="D38" i="1"/>
  <c r="E38" i="1"/>
  <c r="F38" i="1"/>
  <c r="D43" i="1"/>
  <c r="E43" i="1"/>
  <c r="F43" i="1"/>
  <c r="D46" i="1"/>
  <c r="E46" i="1"/>
  <c r="F46" i="1"/>
  <c r="D49" i="1"/>
  <c r="E49" i="1"/>
  <c r="F49" i="1"/>
  <c r="D52" i="1"/>
  <c r="E52" i="1"/>
  <c r="F52" i="1"/>
  <c r="D57" i="1"/>
  <c r="E57" i="1"/>
  <c r="F57" i="1"/>
  <c r="D60" i="1"/>
  <c r="E60" i="1"/>
  <c r="F60" i="1"/>
  <c r="D62" i="1"/>
  <c r="E62" i="1"/>
  <c r="F62" i="1"/>
  <c r="D66" i="1"/>
  <c r="E66" i="1"/>
  <c r="F66" i="1"/>
  <c r="D68" i="1"/>
  <c r="E68" i="1"/>
  <c r="F68" i="1"/>
  <c r="D74" i="1"/>
  <c r="D73" i="1" s="1"/>
  <c r="E74" i="1"/>
  <c r="E73" i="1" s="1"/>
  <c r="F74" i="1"/>
  <c r="F73" i="1" s="1"/>
  <c r="D79" i="1"/>
  <c r="E79" i="1"/>
  <c r="F79" i="1"/>
  <c r="D82" i="1"/>
  <c r="D81" i="1" s="1"/>
  <c r="E82" i="1"/>
  <c r="E81" i="1" s="1"/>
  <c r="F82" i="1"/>
  <c r="F81" i="1" s="1"/>
  <c r="D86" i="1"/>
  <c r="D85" i="1" s="1"/>
  <c r="E86" i="1"/>
  <c r="E85" i="1" s="1"/>
  <c r="F86" i="1"/>
  <c r="F85" i="1" s="1"/>
  <c r="D90" i="1"/>
  <c r="E90" i="1"/>
  <c r="F90" i="1"/>
  <c r="D56" i="1" l="1"/>
  <c r="F30" i="1"/>
  <c r="E65" i="1"/>
  <c r="E64" i="1" s="1"/>
  <c r="D48" i="1"/>
  <c r="D65" i="1"/>
  <c r="F56" i="1"/>
  <c r="D42" i="1"/>
  <c r="F48" i="1"/>
  <c r="D30" i="1"/>
  <c r="D29" i="1" s="1"/>
  <c r="D13" i="1" s="1"/>
  <c r="E56" i="1"/>
  <c r="E30" i="1"/>
  <c r="E29" i="1" s="1"/>
  <c r="E14" i="1"/>
  <c r="E78" i="1"/>
  <c r="E42" i="1"/>
  <c r="F14" i="1"/>
  <c r="D14" i="1"/>
  <c r="E48" i="1"/>
  <c r="D64" i="1"/>
  <c r="F78" i="1"/>
  <c r="D78" i="1"/>
  <c r="F65" i="1"/>
  <c r="F25" i="1"/>
  <c r="F24" i="1" s="1"/>
  <c r="F42" i="1"/>
  <c r="F29" i="1" s="1"/>
  <c r="E13" i="1" l="1"/>
  <c r="F64" i="1"/>
  <c r="F13" i="1" l="1"/>
</calcChain>
</file>

<file path=xl/sharedStrings.xml><?xml version="1.0" encoding="utf-8"?>
<sst xmlns="http://schemas.openxmlformats.org/spreadsheetml/2006/main" count="269" uniqueCount="269">
  <si>
    <t>Cont de executie - Cheltuieli - Bugetul local</t>
  </si>
  <si>
    <t>Trimestrul: 4, Anul: 2025</t>
  </si>
  <si>
    <t>Denumirea indicatorilor</t>
  </si>
  <si>
    <t>A</t>
  </si>
  <si>
    <t>Cod indicator</t>
  </si>
  <si>
    <t>B</t>
  </si>
  <si>
    <t>Credite bugetare</t>
  </si>
  <si>
    <t>Plati efectuate</t>
  </si>
  <si>
    <t>1</t>
  </si>
  <si>
    <t>TOTAL CHELTUIELI   (cod 50.02+59.02+64.02+69.02+79.02)</t>
  </si>
  <si>
    <t>49.02</t>
  </si>
  <si>
    <t>2</t>
  </si>
  <si>
    <t>Partea I-a SERVICII PUBLICE GENERALE   (cod 51.02+54.02+55.02+56.02)</t>
  </si>
  <si>
    <t>50.02</t>
  </si>
  <si>
    <t>3</t>
  </si>
  <si>
    <t>Autoritati publice si actiuni externe   (cod 51.02.01)</t>
  </si>
  <si>
    <t>51.02</t>
  </si>
  <si>
    <t>4</t>
  </si>
  <si>
    <t>Autoritati executive si legislative (cod 51.02.01.03)</t>
  </si>
  <si>
    <t>51.02.01</t>
  </si>
  <si>
    <t>5</t>
  </si>
  <si>
    <t>Autoritati executive</t>
  </si>
  <si>
    <t>51.02.01.03</t>
  </si>
  <si>
    <t>6</t>
  </si>
  <si>
    <t>Alte servicii publice generale  (cod 54.02.05 la 54.02.07+54.02.10+54.02.50)</t>
  </si>
  <si>
    <t>54.02</t>
  </si>
  <si>
    <t>7</t>
  </si>
  <si>
    <t>Fond de rezerva bugetara la dispozitia autoritatilor locale</t>
  </si>
  <si>
    <t>54.02.05</t>
  </si>
  <si>
    <t>10</t>
  </si>
  <si>
    <t>Servicii publice comunitare de evidenţă a persoanelor</t>
  </si>
  <si>
    <t>54.02.10</t>
  </si>
  <si>
    <t>11</t>
  </si>
  <si>
    <t xml:space="preserve">Alte servicii publice generale </t>
  </si>
  <si>
    <t>54.02.50</t>
  </si>
  <si>
    <t>12</t>
  </si>
  <si>
    <t>Tranzacţii privind datoria publică şi împrumuturi (55.02.01)</t>
  </si>
  <si>
    <t>55.02</t>
  </si>
  <si>
    <t>13</t>
  </si>
  <si>
    <t xml:space="preserve">Tranzacţii privind datoria publică şi împrumuturi </t>
  </si>
  <si>
    <t>55.02.01</t>
  </si>
  <si>
    <t>20</t>
  </si>
  <si>
    <t>Partea a II-a APARARE, ORDINE PUBLICA SI SIGURANTA NATIONALA (cod 60.02+61.02)</t>
  </si>
  <si>
    <t>59.02</t>
  </si>
  <si>
    <t>23</t>
  </si>
  <si>
    <t>Ordine publica si siguranta nationala (cod 61.02.03+61.02.05+61.02.50)</t>
  </si>
  <si>
    <t>61.02</t>
  </si>
  <si>
    <t>24</t>
  </si>
  <si>
    <t>Ordine publica (cod 61.02.03.04)</t>
  </si>
  <si>
    <t>61.02.03</t>
  </si>
  <si>
    <t>25</t>
  </si>
  <si>
    <t>Politie locala</t>
  </si>
  <si>
    <t>61.02.03.04</t>
  </si>
  <si>
    <t>26</t>
  </si>
  <si>
    <t>Protectie civila si protectia contra incendiilor (protectie civila nonmilitara)</t>
  </si>
  <si>
    <t>61.02.05</t>
  </si>
  <si>
    <t>28</t>
  </si>
  <si>
    <t>Partea a III-a CHELTUIELI SOCIAL-CULTURALE (cod 65.02+66.02+67.02+68.02)</t>
  </si>
  <si>
    <t>64.02</t>
  </si>
  <si>
    <t>29</t>
  </si>
  <si>
    <t>Invatamant (cod 65.02.03 la 65.02.05+65.02.07+65.02.11+65.02.50)</t>
  </si>
  <si>
    <t>65.02</t>
  </si>
  <si>
    <t>30</t>
  </si>
  <si>
    <t>Invatamant prescolar si primar (cod 65.02.03.01+65.02.03.02)</t>
  </si>
  <si>
    <t>65.02.03</t>
  </si>
  <si>
    <t>31</t>
  </si>
  <si>
    <t>Invatamant prescolar</t>
  </si>
  <si>
    <t>65.02.03.01</t>
  </si>
  <si>
    <t>33</t>
  </si>
  <si>
    <t>Invatamant secundar (cod 65.02.04.01 la  65.02.04.03)</t>
  </si>
  <si>
    <t>65.02.04</t>
  </si>
  <si>
    <t>34</t>
  </si>
  <si>
    <t xml:space="preserve">Invatamant secundar inferior   </t>
  </si>
  <si>
    <t>65.02.04.01</t>
  </si>
  <si>
    <t>35</t>
  </si>
  <si>
    <t xml:space="preserve">Invatamant secundar superior   </t>
  </si>
  <si>
    <t>65.02.04.02</t>
  </si>
  <si>
    <t>36</t>
  </si>
  <si>
    <t>Invatamant profesional</t>
  </si>
  <si>
    <t>65.02.04.03</t>
  </si>
  <si>
    <t>37</t>
  </si>
  <si>
    <t>Invatamant postliceal</t>
  </si>
  <si>
    <t>65.02.05</t>
  </si>
  <si>
    <t>42</t>
  </si>
  <si>
    <t>Servicii auxiliare pentru educatie (cod 65.02.11.03+65.02.11.30)</t>
  </si>
  <si>
    <t>65.02.11</t>
  </si>
  <si>
    <t>44</t>
  </si>
  <si>
    <t>Alte servicii auxiliare</t>
  </si>
  <si>
    <t>65.02.11.30</t>
  </si>
  <si>
    <t>47</t>
  </si>
  <si>
    <t>Învăţământ antepreşcolar</t>
  </si>
  <si>
    <t>65.02.13</t>
  </si>
  <si>
    <t>48</t>
  </si>
  <si>
    <t>Alte cheltuieli in domeniul invatamantului</t>
  </si>
  <si>
    <t>65.02.50</t>
  </si>
  <si>
    <t>49</t>
  </si>
  <si>
    <t>Sanatate (cod 66.02.06+66.02.08+66.02.50)</t>
  </si>
  <si>
    <t>66.02</t>
  </si>
  <si>
    <t>56</t>
  </si>
  <si>
    <t>Servicii  medicale in unitati sanitare cu paturi (cod 66.02.06.01+66.02.06.03)</t>
  </si>
  <si>
    <t>66.02.06</t>
  </si>
  <si>
    <t>57</t>
  </si>
  <si>
    <t>Spitale generale</t>
  </si>
  <si>
    <t>66.02.06.01</t>
  </si>
  <si>
    <t>61</t>
  </si>
  <si>
    <t>Servicii de sanatate publica</t>
  </si>
  <si>
    <t>66.02.08</t>
  </si>
  <si>
    <t>62</t>
  </si>
  <si>
    <t>Alte cheltuieli in domeniul sanatatii (cod 66.02.50.50)</t>
  </si>
  <si>
    <t>66.02.50</t>
  </si>
  <si>
    <t>63</t>
  </si>
  <si>
    <t>Alte institutii si actiuni sanitare</t>
  </si>
  <si>
    <t>66.02.50.50</t>
  </si>
  <si>
    <t>64</t>
  </si>
  <si>
    <t>Cultura, recreere si religie (cod 67.02.03+67.02.05+67.02.06+67.02.50)</t>
  </si>
  <si>
    <t>67.02</t>
  </si>
  <si>
    <t>65</t>
  </si>
  <si>
    <t>Servicii culturale (cod 67.02.03.02 la 67.02.03.08+67.02.03.12+67.02.03.30)</t>
  </si>
  <si>
    <t>67.02.03</t>
  </si>
  <si>
    <t>66</t>
  </si>
  <si>
    <t>Biblioteci publice comunale, orasenesti, municipale</t>
  </si>
  <si>
    <t>67.02.03.02</t>
  </si>
  <si>
    <t>67</t>
  </si>
  <si>
    <t>Muzee</t>
  </si>
  <si>
    <t>67.02.03.03</t>
  </si>
  <si>
    <t>76</t>
  </si>
  <si>
    <t>Servicii recreative si sportive (cod 67.02.05.01 la 67.02.05.03)</t>
  </si>
  <si>
    <t>67.02.05</t>
  </si>
  <si>
    <t>77</t>
  </si>
  <si>
    <t>Sport</t>
  </si>
  <si>
    <t>67.02.05.01</t>
  </si>
  <si>
    <t>79</t>
  </si>
  <si>
    <t>Intretinere gradini publice, parcuri, zone verzi, baze sportive si de agrement</t>
  </si>
  <si>
    <t>67.02.05.03</t>
  </si>
  <si>
    <t>81</t>
  </si>
  <si>
    <t>Alte servicii in domeniile culturii, recreerii si religiei</t>
  </si>
  <si>
    <t>67.02.50</t>
  </si>
  <si>
    <t>82</t>
  </si>
  <si>
    <t>Asigurari si asistenta sociala (cod 68.02.04+68.02.05+68.02.06+68.02.10+68.02.11+68.02.12+68.02.15+68.02.50)</t>
  </si>
  <si>
    <t>68.02</t>
  </si>
  <si>
    <t>84</t>
  </si>
  <si>
    <t>Asistenta sociala in caz de boli si invaliditati (cod 68.02.05.02)</t>
  </si>
  <si>
    <t>68.02.05</t>
  </si>
  <si>
    <t>85</t>
  </si>
  <si>
    <t>Asistenta sociala  in  caz de invaliditate</t>
  </si>
  <si>
    <t>68.02.05.02</t>
  </si>
  <si>
    <t>86</t>
  </si>
  <si>
    <t>Asistenta sociala pentru familie si copii</t>
  </si>
  <si>
    <t>68.02.06</t>
  </si>
  <si>
    <t>91</t>
  </si>
  <si>
    <t>Prevenirea excluderii sociale (cod 68.02.15.01+68.02.15.02)</t>
  </si>
  <si>
    <t>68.02.15</t>
  </si>
  <si>
    <t>92</t>
  </si>
  <si>
    <t>Ajutor social</t>
  </si>
  <si>
    <t>68.02.15.01</t>
  </si>
  <si>
    <t>95</t>
  </si>
  <si>
    <t>Alte cheltuieli in domeniul asiaurarilor si asistentei  sociale</t>
  </si>
  <si>
    <t>68.02.50</t>
  </si>
  <si>
    <t>96</t>
  </si>
  <si>
    <t>Alte cheltuieli in domeniul  asistentei  sociale</t>
  </si>
  <si>
    <t>68.02.50.50</t>
  </si>
  <si>
    <t>97</t>
  </si>
  <si>
    <t>Partea a IV-a  SERVICII SI DEZVOLTARE PUBLICA, LOCUINTE, MEDIU SI APE (cod 70.02+74.02)</t>
  </si>
  <si>
    <t>69.02</t>
  </si>
  <si>
    <t>98</t>
  </si>
  <si>
    <t>Locuinte, servicii si dezvoltare publica (cod 70.02.03+70.02.05 la 70.02.07+70.02.50)</t>
  </si>
  <si>
    <t>70.02</t>
  </si>
  <si>
    <t>99</t>
  </si>
  <si>
    <t>Locuinte   (cod 70.02.03.01+70.02.03.30)</t>
  </si>
  <si>
    <t>70.02.03</t>
  </si>
  <si>
    <t>100</t>
  </si>
  <si>
    <t>Dezvoltarea sistemului de locuinte</t>
  </si>
  <si>
    <t>70.02.03.01</t>
  </si>
  <si>
    <t>103</t>
  </si>
  <si>
    <t>Alimentare cu apa si amenajari hidrotehnice   (cod 70.02.05.01+70.02.05.02)</t>
  </si>
  <si>
    <t>70.02.05</t>
  </si>
  <si>
    <t>104</t>
  </si>
  <si>
    <t>Alimentare cu apa</t>
  </si>
  <si>
    <t>70.02.05.01</t>
  </si>
  <si>
    <t>105</t>
  </si>
  <si>
    <t xml:space="preserve">Amenajari hidrotehnice </t>
  </si>
  <si>
    <t>70.02.05.02</t>
  </si>
  <si>
    <t>106</t>
  </si>
  <si>
    <t>Iluminat public si electrificari rurale</t>
  </si>
  <si>
    <t>70.02.06</t>
  </si>
  <si>
    <t>108</t>
  </si>
  <si>
    <t xml:space="preserve">Alte servicii in domeniile locuintelor, serviciilor si dezvoltarii comunale </t>
  </si>
  <si>
    <t>70.02.50</t>
  </si>
  <si>
    <t>109</t>
  </si>
  <si>
    <t>Protectia mediului   (cod 74.02.03+74.02.05+74.02.06+74.02.50)</t>
  </si>
  <si>
    <t>74.02</t>
  </si>
  <si>
    <t>112</t>
  </si>
  <si>
    <t>Salubritate si gestiunea deseurilor (cod 74.02.05.01+74.02.05.02)</t>
  </si>
  <si>
    <t>74.02.05</t>
  </si>
  <si>
    <t>113</t>
  </si>
  <si>
    <t>Salubritate</t>
  </si>
  <si>
    <t>74.02.05.01</t>
  </si>
  <si>
    <t>114</t>
  </si>
  <si>
    <t>Colectarea, tratarea si distrugerea deseurilor</t>
  </si>
  <si>
    <t>74.02.05.02</t>
  </si>
  <si>
    <t>115</t>
  </si>
  <si>
    <t>Canalizarea si tratarea apelor reziduale</t>
  </si>
  <si>
    <t>74.02.06</t>
  </si>
  <si>
    <t>117</t>
  </si>
  <si>
    <t>Partea a V-a ACTIUNI ECONOMICE   (cod 80.02+81.02+83.02+84.02+87.02)</t>
  </si>
  <si>
    <t>79.02</t>
  </si>
  <si>
    <t>124</t>
  </si>
  <si>
    <t>Combustibili si energie (cod 81.02.06+81.02.07+81.02.50)</t>
  </si>
  <si>
    <t>81.02</t>
  </si>
  <si>
    <t>127</t>
  </si>
  <si>
    <t>Alte cheltuieli privind combustibili si energia</t>
  </si>
  <si>
    <t>81.02.50</t>
  </si>
  <si>
    <t>128</t>
  </si>
  <si>
    <t>Agricultura, silvicultura, piscicultura si vanatoare (cod 83.02.03)</t>
  </si>
  <si>
    <t>83.02</t>
  </si>
  <si>
    <t>129</t>
  </si>
  <si>
    <t>Agricultura (cod 83.02.03.03+.83.02.03.30)</t>
  </si>
  <si>
    <t>83.02.03</t>
  </si>
  <si>
    <t>132</t>
  </si>
  <si>
    <t xml:space="preserve">Alte cheltuieli in domeniul agriculturii </t>
  </si>
  <si>
    <t>83.02.03.30</t>
  </si>
  <si>
    <t>133</t>
  </si>
  <si>
    <t>Alte cheltuieli in domeniul agriculturii, silviculturii, pisciculturii si vanatorii</t>
  </si>
  <si>
    <t>83.02.50</t>
  </si>
  <si>
    <t>134</t>
  </si>
  <si>
    <t>Transporturi   (cod 84.02.03+84.02.06+84.02.50)</t>
  </si>
  <si>
    <t>84.02</t>
  </si>
  <si>
    <t>135</t>
  </si>
  <si>
    <t>Transport rutier   (cod 84.02.03.01 la 84.02.03.03)</t>
  </si>
  <si>
    <t>84.02.03</t>
  </si>
  <si>
    <t>136</t>
  </si>
  <si>
    <t>Drumuri si poduri</t>
  </si>
  <si>
    <t>84.02.03.01</t>
  </si>
  <si>
    <t>137</t>
  </si>
  <si>
    <t>Transport in comun</t>
  </si>
  <si>
    <t>84.02.03.02</t>
  </si>
  <si>
    <t>138</t>
  </si>
  <si>
    <t xml:space="preserve">Strazi </t>
  </si>
  <si>
    <t>84.02.03.03</t>
  </si>
  <si>
    <t>144</t>
  </si>
  <si>
    <t>Alte actiuni economice (cod 87.02.01+87.02.03 la 87.02.05+87.02.50)</t>
  </si>
  <si>
    <t>87.02</t>
  </si>
  <si>
    <t>147</t>
  </si>
  <si>
    <t>Turism</t>
  </si>
  <si>
    <t>87.02.04</t>
  </si>
  <si>
    <t>150</t>
  </si>
  <si>
    <t>VII. REZERVE, EXCEDENT / DEFICIT</t>
  </si>
  <si>
    <t>96.02</t>
  </si>
  <si>
    <t>153</t>
  </si>
  <si>
    <t xml:space="preserve">    Excedentul secţiunii de funcţionare</t>
  </si>
  <si>
    <t>98.02.96</t>
  </si>
  <si>
    <t>155</t>
  </si>
  <si>
    <t>DEFICIT          99.02.96 + 99.02.97</t>
  </si>
  <si>
    <t>99.02</t>
  </si>
  <si>
    <t>157</t>
  </si>
  <si>
    <t xml:space="preserve">    Deficitul secţiunii de dezvoltare</t>
  </si>
  <si>
    <t>99.02.97</t>
  </si>
  <si>
    <t>CONSILIUL LOCAL</t>
  </si>
  <si>
    <t>PRIMAR,</t>
  </si>
  <si>
    <t>DIRECTOR EXECUTIV,</t>
  </si>
  <si>
    <t>NEGURĂ MIHĂIȚĂ</t>
  </si>
  <si>
    <t>FLORESCU IULIANA GEORGETA</t>
  </si>
  <si>
    <t>VIZĂ CFP</t>
  </si>
  <si>
    <t>PREȘEDINTE DE ȘEDINȚĂ,</t>
  </si>
  <si>
    <t>SECRETAR GENERAL,</t>
  </si>
  <si>
    <t>ERHAN RODICA</t>
  </si>
  <si>
    <t>initile</t>
  </si>
  <si>
    <t>definitive</t>
  </si>
  <si>
    <t>MUNICIPIUL CÂMPULUNG MOLDOVENESC                                                  ANEXA NR. 2 LA HCL NR. 53/2026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</si>
</sst>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14"/>
      <color theme="1"/>
      <name val="Verdana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4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3" fillId="0" borderId="2" xfId="0" applyNumberFormat="1" applyFont="1" applyBorder="1" applyAlignment="1">
      <alignment wrapText="1" shrinkToFit="1"/>
    </xf>
    <xf numFmtId="4" fontId="3" fillId="0" borderId="2" xfId="0" applyNumberFormat="1" applyFont="1" applyBorder="1" applyAlignment="1">
      <alignment wrapText="1"/>
    </xf>
    <xf numFmtId="0" fontId="1" fillId="0" borderId="0" xfId="0" applyFont="1"/>
    <xf numFmtId="49" fontId="7" fillId="0" borderId="0" xfId="0" applyNumberFormat="1" applyFont="1" applyAlignment="1">
      <alignment wrapText="1" shrinkToFit="1"/>
    </xf>
    <xf numFmtId="0" fontId="7" fillId="0" borderId="0" xfId="0" applyFont="1"/>
    <xf numFmtId="49" fontId="5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0" fillId="0" borderId="0" xfId="0" applyNumberFormat="1"/>
    <xf numFmtId="49" fontId="0" fillId="0" borderId="0" xfId="0" applyNumberFormat="1" applyAlignment="1">
      <alignment horizontal="right"/>
    </xf>
    <xf numFmtId="49" fontId="6" fillId="0" borderId="0" xfId="0" applyNumberFormat="1" applyFont="1" applyAlignment="1">
      <alignment horizontal="left" vertical="center" wrapText="1" shrinkToFit="1"/>
    </xf>
    <xf numFmtId="49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 vertical="center" wrapText="1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C9E10-87DE-4B8A-BB15-480876CC582B}">
  <dimension ref="A1:N193"/>
  <sheetViews>
    <sheetView tabSelected="1" topLeftCell="B1" workbookViewId="0">
      <selection sqref="A1:L1"/>
    </sheetView>
  </sheetViews>
  <sheetFormatPr defaultRowHeight="15" x14ac:dyDescent="0.25"/>
  <cols>
    <col min="1" max="1" width="4" hidden="1" customWidth="1"/>
    <col min="2" max="2" width="41.85546875" customWidth="1"/>
    <col min="3" max="3" width="11.7109375" customWidth="1"/>
    <col min="4" max="5" width="14.42578125" customWidth="1"/>
    <col min="6" max="6" width="13.5703125" customWidth="1"/>
  </cols>
  <sheetData>
    <row r="1" spans="1:12" x14ac:dyDescent="0.25">
      <c r="A1" s="12" t="s">
        <v>268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x14ac:dyDescent="0.25">
      <c r="A2" s="12" t="s">
        <v>257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ht="37.5" customHeight="1" x14ac:dyDescent="0.25">
      <c r="A4" s="14" t="s">
        <v>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x14ac:dyDescent="0.25">
      <c r="A5" s="15" t="s">
        <v>1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2" ht="15.75" thickBot="1" x14ac:dyDescent="0.3"/>
    <row r="7" spans="1:12" s="2" customFormat="1" ht="15.75" thickBot="1" x14ac:dyDescent="0.3">
      <c r="A7" s="16" t="s">
        <v>2</v>
      </c>
      <c r="B7" s="16"/>
      <c r="C7" s="16" t="s">
        <v>4</v>
      </c>
      <c r="D7" s="16" t="s">
        <v>6</v>
      </c>
      <c r="E7" s="16"/>
      <c r="F7" s="16" t="s">
        <v>7</v>
      </c>
    </row>
    <row r="8" spans="1:12" s="2" customFormat="1" ht="15.75" thickBot="1" x14ac:dyDescent="0.3">
      <c r="A8" s="16"/>
      <c r="B8" s="16"/>
      <c r="C8" s="16"/>
      <c r="D8" s="16" t="s">
        <v>266</v>
      </c>
      <c r="E8" s="16" t="s">
        <v>267</v>
      </c>
      <c r="F8" s="16"/>
    </row>
    <row r="9" spans="1:12" s="2" customFormat="1" ht="15.75" thickBot="1" x14ac:dyDescent="0.3">
      <c r="A9" s="16"/>
      <c r="B9" s="16"/>
      <c r="C9" s="16"/>
      <c r="D9" s="16"/>
      <c r="E9" s="16"/>
      <c r="F9" s="16"/>
    </row>
    <row r="10" spans="1:12" s="2" customFormat="1" ht="15.75" thickBot="1" x14ac:dyDescent="0.3">
      <c r="A10" s="16"/>
      <c r="B10" s="16"/>
      <c r="C10" s="16"/>
      <c r="D10" s="16"/>
      <c r="E10" s="16"/>
      <c r="F10" s="16"/>
    </row>
    <row r="11" spans="1:12" s="2" customFormat="1" ht="15.75" thickBot="1" x14ac:dyDescent="0.3">
      <c r="A11" s="16"/>
      <c r="B11" s="16"/>
      <c r="C11" s="16"/>
      <c r="D11" s="16"/>
      <c r="E11" s="16"/>
      <c r="F11" s="16"/>
    </row>
    <row r="12" spans="1:12" s="2" customFormat="1" ht="15.75" thickBot="1" x14ac:dyDescent="0.3">
      <c r="A12" s="16" t="s">
        <v>3</v>
      </c>
      <c r="B12" s="16"/>
      <c r="C12" s="1" t="s">
        <v>5</v>
      </c>
      <c r="D12" s="1">
        <v>3</v>
      </c>
      <c r="E12" s="1">
        <v>4</v>
      </c>
      <c r="F12" s="1">
        <v>7</v>
      </c>
    </row>
    <row r="13" spans="1:12" s="2" customFormat="1" ht="22.5" x14ac:dyDescent="0.25">
      <c r="A13" s="5" t="s">
        <v>8</v>
      </c>
      <c r="B13" s="5" t="s">
        <v>9</v>
      </c>
      <c r="C13" s="5" t="s">
        <v>10</v>
      </c>
      <c r="D13" s="6">
        <f t="shared" ref="D13:F13" si="0">D14+D24+D29+D64+D78</f>
        <v>154855810</v>
      </c>
      <c r="E13" s="6">
        <f t="shared" si="0"/>
        <v>161362450</v>
      </c>
      <c r="F13" s="6">
        <f t="shared" si="0"/>
        <v>110263302</v>
      </c>
    </row>
    <row r="14" spans="1:12" s="2" customFormat="1" ht="22.5" x14ac:dyDescent="0.25">
      <c r="A14" s="5" t="s">
        <v>11</v>
      </c>
      <c r="B14" s="5" t="s">
        <v>12</v>
      </c>
      <c r="C14" s="5" t="s">
        <v>13</v>
      </c>
      <c r="D14" s="6">
        <f t="shared" ref="D14:F14" si="1">D15+D18+D22</f>
        <v>16647380</v>
      </c>
      <c r="E14" s="6">
        <f t="shared" si="1"/>
        <v>16477190</v>
      </c>
      <c r="F14" s="6">
        <f t="shared" si="1"/>
        <v>14042514</v>
      </c>
    </row>
    <row r="15" spans="1:12" s="2" customFormat="1" ht="22.5" x14ac:dyDescent="0.25">
      <c r="A15" s="5" t="s">
        <v>14</v>
      </c>
      <c r="B15" s="5" t="s">
        <v>15</v>
      </c>
      <c r="C15" s="5" t="s">
        <v>16</v>
      </c>
      <c r="D15" s="6">
        <f t="shared" ref="D15:F16" si="2">D16</f>
        <v>13716280</v>
      </c>
      <c r="E15" s="6">
        <f t="shared" si="2"/>
        <v>13838290</v>
      </c>
      <c r="F15" s="6">
        <f t="shared" si="2"/>
        <v>11966303</v>
      </c>
    </row>
    <row r="16" spans="1:12" s="2" customFormat="1" ht="22.5" x14ac:dyDescent="0.25">
      <c r="A16" s="5" t="s">
        <v>17</v>
      </c>
      <c r="B16" s="5" t="s">
        <v>18</v>
      </c>
      <c r="C16" s="5" t="s">
        <v>19</v>
      </c>
      <c r="D16" s="6">
        <f t="shared" si="2"/>
        <v>13716280</v>
      </c>
      <c r="E16" s="6">
        <f t="shared" si="2"/>
        <v>13838290</v>
      </c>
      <c r="F16" s="6">
        <f t="shared" si="2"/>
        <v>11966303</v>
      </c>
    </row>
    <row r="17" spans="1:6" s="2" customFormat="1" x14ac:dyDescent="0.25">
      <c r="A17" s="5" t="s">
        <v>20</v>
      </c>
      <c r="B17" s="5" t="s">
        <v>21</v>
      </c>
      <c r="C17" s="5" t="s">
        <v>22</v>
      </c>
      <c r="D17" s="6">
        <v>13716280</v>
      </c>
      <c r="E17" s="6">
        <v>13838290</v>
      </c>
      <c r="F17" s="6">
        <v>11966303</v>
      </c>
    </row>
    <row r="18" spans="1:6" s="2" customFormat="1" ht="22.5" x14ac:dyDescent="0.25">
      <c r="A18" s="5" t="s">
        <v>23</v>
      </c>
      <c r="B18" s="5" t="s">
        <v>24</v>
      </c>
      <c r="C18" s="5" t="s">
        <v>25</v>
      </c>
      <c r="D18" s="6">
        <f t="shared" ref="D18:F18" si="3">D19+D20+D21</f>
        <v>1193100</v>
      </c>
      <c r="E18" s="6">
        <f t="shared" si="3"/>
        <v>900900</v>
      </c>
      <c r="F18" s="6">
        <f t="shared" si="3"/>
        <v>890601</v>
      </c>
    </row>
    <row r="19" spans="1:6" s="2" customFormat="1" ht="22.5" x14ac:dyDescent="0.25">
      <c r="A19" s="5" t="s">
        <v>26</v>
      </c>
      <c r="B19" s="5" t="s">
        <v>27</v>
      </c>
      <c r="C19" s="5" t="s">
        <v>28</v>
      </c>
      <c r="D19" s="6">
        <v>300000</v>
      </c>
      <c r="E19" s="6">
        <v>0</v>
      </c>
      <c r="F19" s="6">
        <v>0</v>
      </c>
    </row>
    <row r="20" spans="1:6" s="2" customFormat="1" ht="22.5" x14ac:dyDescent="0.25">
      <c r="A20" s="5" t="s">
        <v>29</v>
      </c>
      <c r="B20" s="5" t="s">
        <v>30</v>
      </c>
      <c r="C20" s="5" t="s">
        <v>31</v>
      </c>
      <c r="D20" s="6">
        <v>868100</v>
      </c>
      <c r="E20" s="6">
        <v>776900</v>
      </c>
      <c r="F20" s="6">
        <v>766615</v>
      </c>
    </row>
    <row r="21" spans="1:6" s="2" customFormat="1" x14ac:dyDescent="0.25">
      <c r="A21" s="5" t="s">
        <v>32</v>
      </c>
      <c r="B21" s="5" t="s">
        <v>33</v>
      </c>
      <c r="C21" s="5" t="s">
        <v>34</v>
      </c>
      <c r="D21" s="6">
        <v>25000</v>
      </c>
      <c r="E21" s="6">
        <v>124000</v>
      </c>
      <c r="F21" s="6">
        <v>123986</v>
      </c>
    </row>
    <row r="22" spans="1:6" s="2" customFormat="1" ht="22.5" x14ac:dyDescent="0.25">
      <c r="A22" s="5" t="s">
        <v>35</v>
      </c>
      <c r="B22" s="5" t="s">
        <v>36</v>
      </c>
      <c r="C22" s="5" t="s">
        <v>37</v>
      </c>
      <c r="D22" s="6">
        <f t="shared" ref="D22:F22" si="4">D23</f>
        <v>1738000</v>
      </c>
      <c r="E22" s="6">
        <f t="shared" si="4"/>
        <v>1738000</v>
      </c>
      <c r="F22" s="6">
        <f t="shared" si="4"/>
        <v>1185610</v>
      </c>
    </row>
    <row r="23" spans="1:6" s="2" customFormat="1" x14ac:dyDescent="0.25">
      <c r="A23" s="5" t="s">
        <v>38</v>
      </c>
      <c r="B23" s="5" t="s">
        <v>39</v>
      </c>
      <c r="C23" s="5" t="s">
        <v>40</v>
      </c>
      <c r="D23" s="6">
        <v>1738000</v>
      </c>
      <c r="E23" s="6">
        <v>1738000</v>
      </c>
      <c r="F23" s="6">
        <v>1185610</v>
      </c>
    </row>
    <row r="24" spans="1:6" s="2" customFormat="1" ht="22.5" x14ac:dyDescent="0.25">
      <c r="A24" s="5" t="s">
        <v>41</v>
      </c>
      <c r="B24" s="5" t="s">
        <v>42</v>
      </c>
      <c r="C24" s="5" t="s">
        <v>43</v>
      </c>
      <c r="D24" s="6">
        <f t="shared" ref="D24:F24" si="5">+D25</f>
        <v>2269260</v>
      </c>
      <c r="E24" s="6">
        <f t="shared" si="5"/>
        <v>2216160</v>
      </c>
      <c r="F24" s="6">
        <f t="shared" si="5"/>
        <v>2153218</v>
      </c>
    </row>
    <row r="25" spans="1:6" s="2" customFormat="1" ht="22.5" x14ac:dyDescent="0.25">
      <c r="A25" s="5" t="s">
        <v>44</v>
      </c>
      <c r="B25" s="5" t="s">
        <v>45</v>
      </c>
      <c r="C25" s="5" t="s">
        <v>46</v>
      </c>
      <c r="D25" s="6">
        <f t="shared" ref="D25:F25" si="6">D26+D28</f>
        <v>2269260</v>
      </c>
      <c r="E25" s="6">
        <f t="shared" si="6"/>
        <v>2216160</v>
      </c>
      <c r="F25" s="6">
        <f t="shared" si="6"/>
        <v>2153218</v>
      </c>
    </row>
    <row r="26" spans="1:6" s="2" customFormat="1" x14ac:dyDescent="0.25">
      <c r="A26" s="5" t="s">
        <v>47</v>
      </c>
      <c r="B26" s="5" t="s">
        <v>48</v>
      </c>
      <c r="C26" s="5" t="s">
        <v>49</v>
      </c>
      <c r="D26" s="6">
        <f t="shared" ref="D26:F26" si="7">D27</f>
        <v>2259260</v>
      </c>
      <c r="E26" s="6">
        <f t="shared" si="7"/>
        <v>2201160</v>
      </c>
      <c r="F26" s="6">
        <f t="shared" si="7"/>
        <v>2141730</v>
      </c>
    </row>
    <row r="27" spans="1:6" s="2" customFormat="1" x14ac:dyDescent="0.25">
      <c r="A27" s="5" t="s">
        <v>50</v>
      </c>
      <c r="B27" s="5" t="s">
        <v>51</v>
      </c>
      <c r="C27" s="5" t="s">
        <v>52</v>
      </c>
      <c r="D27" s="6">
        <v>2259260</v>
      </c>
      <c r="E27" s="6">
        <v>2201160</v>
      </c>
      <c r="F27" s="6">
        <v>2141730</v>
      </c>
    </row>
    <row r="28" spans="1:6" s="2" customFormat="1" ht="22.5" x14ac:dyDescent="0.25">
      <c r="A28" s="5" t="s">
        <v>53</v>
      </c>
      <c r="B28" s="5" t="s">
        <v>54</v>
      </c>
      <c r="C28" s="5" t="s">
        <v>55</v>
      </c>
      <c r="D28" s="6">
        <v>10000</v>
      </c>
      <c r="E28" s="6">
        <v>15000</v>
      </c>
      <c r="F28" s="6">
        <v>11488</v>
      </c>
    </row>
    <row r="29" spans="1:6" s="2" customFormat="1" ht="22.5" x14ac:dyDescent="0.25">
      <c r="A29" s="5" t="s">
        <v>56</v>
      </c>
      <c r="B29" s="5" t="s">
        <v>57</v>
      </c>
      <c r="C29" s="5" t="s">
        <v>58</v>
      </c>
      <c r="D29" s="6">
        <f t="shared" ref="D29:F29" si="8">D30+D42+D48+D56</f>
        <v>43562830</v>
      </c>
      <c r="E29" s="6">
        <f t="shared" si="8"/>
        <v>45711330</v>
      </c>
      <c r="F29" s="6">
        <f t="shared" si="8"/>
        <v>38056049</v>
      </c>
    </row>
    <row r="30" spans="1:6" s="2" customFormat="1" ht="22.5" x14ac:dyDescent="0.25">
      <c r="A30" s="5" t="s">
        <v>59</v>
      </c>
      <c r="B30" s="5" t="s">
        <v>60</v>
      </c>
      <c r="C30" s="5" t="s">
        <v>61</v>
      </c>
      <c r="D30" s="6">
        <f t="shared" ref="D30:F30" si="9">D31+D33+D37+D38+D40+D41</f>
        <v>23712060</v>
      </c>
      <c r="E30" s="6">
        <f t="shared" si="9"/>
        <v>24437860</v>
      </c>
      <c r="F30" s="6">
        <f t="shared" si="9"/>
        <v>20646088</v>
      </c>
    </row>
    <row r="31" spans="1:6" s="2" customFormat="1" ht="22.5" x14ac:dyDescent="0.25">
      <c r="A31" s="5" t="s">
        <v>62</v>
      </c>
      <c r="B31" s="5" t="s">
        <v>63</v>
      </c>
      <c r="C31" s="5" t="s">
        <v>64</v>
      </c>
      <c r="D31" s="6">
        <f t="shared" ref="D31:F31" si="10">D32</f>
        <v>315000</v>
      </c>
      <c r="E31" s="6">
        <f t="shared" si="10"/>
        <v>341000</v>
      </c>
      <c r="F31" s="6">
        <f t="shared" si="10"/>
        <v>301487</v>
      </c>
    </row>
    <row r="32" spans="1:6" s="2" customFormat="1" x14ac:dyDescent="0.25">
      <c r="A32" s="5" t="s">
        <v>65</v>
      </c>
      <c r="B32" s="5" t="s">
        <v>66</v>
      </c>
      <c r="C32" s="5" t="s">
        <v>67</v>
      </c>
      <c r="D32" s="6">
        <v>315000</v>
      </c>
      <c r="E32" s="6">
        <v>341000</v>
      </c>
      <c r="F32" s="6">
        <v>301487</v>
      </c>
    </row>
    <row r="33" spans="1:6" s="2" customFormat="1" ht="22.5" x14ac:dyDescent="0.25">
      <c r="A33" s="5" t="s">
        <v>68</v>
      </c>
      <c r="B33" s="5" t="s">
        <v>69</v>
      </c>
      <c r="C33" s="5" t="s">
        <v>70</v>
      </c>
      <c r="D33" s="6">
        <f t="shared" ref="D33:F33" si="11">D34+D35+D36</f>
        <v>11657050</v>
      </c>
      <c r="E33" s="6">
        <f t="shared" si="11"/>
        <v>12306250</v>
      </c>
      <c r="F33" s="6">
        <f t="shared" si="11"/>
        <v>10061508</v>
      </c>
    </row>
    <row r="34" spans="1:6" s="2" customFormat="1" x14ac:dyDescent="0.25">
      <c r="A34" s="5" t="s">
        <v>71</v>
      </c>
      <c r="B34" s="5" t="s">
        <v>72</v>
      </c>
      <c r="C34" s="5" t="s">
        <v>73</v>
      </c>
      <c r="D34" s="6">
        <v>4272250</v>
      </c>
      <c r="E34" s="6">
        <v>4444250</v>
      </c>
      <c r="F34" s="6">
        <v>3787403</v>
      </c>
    </row>
    <row r="35" spans="1:6" s="2" customFormat="1" x14ac:dyDescent="0.25">
      <c r="A35" s="5" t="s">
        <v>74</v>
      </c>
      <c r="B35" s="5" t="s">
        <v>75</v>
      </c>
      <c r="C35" s="5" t="s">
        <v>76</v>
      </c>
      <c r="D35" s="6">
        <v>7350300</v>
      </c>
      <c r="E35" s="6">
        <v>7827500</v>
      </c>
      <c r="F35" s="6">
        <v>6239628</v>
      </c>
    </row>
    <row r="36" spans="1:6" s="2" customFormat="1" x14ac:dyDescent="0.25">
      <c r="A36" s="5" t="s">
        <v>77</v>
      </c>
      <c r="B36" s="5" t="s">
        <v>78</v>
      </c>
      <c r="C36" s="5" t="s">
        <v>79</v>
      </c>
      <c r="D36" s="6">
        <v>34500</v>
      </c>
      <c r="E36" s="6">
        <v>34500</v>
      </c>
      <c r="F36" s="6">
        <v>34477</v>
      </c>
    </row>
    <row r="37" spans="1:6" s="2" customFormat="1" x14ac:dyDescent="0.25">
      <c r="A37" s="5" t="s">
        <v>80</v>
      </c>
      <c r="B37" s="5" t="s">
        <v>81</v>
      </c>
      <c r="C37" s="5" t="s">
        <v>82</v>
      </c>
      <c r="D37" s="6">
        <v>32000</v>
      </c>
      <c r="E37" s="6">
        <v>32000</v>
      </c>
      <c r="F37" s="6">
        <v>31973</v>
      </c>
    </row>
    <row r="38" spans="1:6" s="2" customFormat="1" ht="22.5" x14ac:dyDescent="0.25">
      <c r="A38" s="5" t="s">
        <v>83</v>
      </c>
      <c r="B38" s="5" t="s">
        <v>84</v>
      </c>
      <c r="C38" s="5" t="s">
        <v>85</v>
      </c>
      <c r="D38" s="6">
        <f t="shared" ref="D38:F38" si="12">+D39</f>
        <v>208000</v>
      </c>
      <c r="E38" s="6">
        <f t="shared" si="12"/>
        <v>279600</v>
      </c>
      <c r="F38" s="6">
        <f t="shared" si="12"/>
        <v>198360</v>
      </c>
    </row>
    <row r="39" spans="1:6" s="2" customFormat="1" x14ac:dyDescent="0.25">
      <c r="A39" s="5" t="s">
        <v>86</v>
      </c>
      <c r="B39" s="5" t="s">
        <v>87</v>
      </c>
      <c r="C39" s="5" t="s">
        <v>88</v>
      </c>
      <c r="D39" s="6">
        <v>208000</v>
      </c>
      <c r="E39" s="6">
        <v>279600</v>
      </c>
      <c r="F39" s="6">
        <v>198360</v>
      </c>
    </row>
    <row r="40" spans="1:6" s="2" customFormat="1" x14ac:dyDescent="0.25">
      <c r="A40" s="5" t="s">
        <v>89</v>
      </c>
      <c r="B40" s="5" t="s">
        <v>90</v>
      </c>
      <c r="C40" s="5" t="s">
        <v>91</v>
      </c>
      <c r="D40" s="6">
        <v>10710000</v>
      </c>
      <c r="E40" s="6">
        <v>10710000</v>
      </c>
      <c r="F40" s="6">
        <v>9283764</v>
      </c>
    </row>
    <row r="41" spans="1:6" s="2" customFormat="1" x14ac:dyDescent="0.25">
      <c r="A41" s="5" t="s">
        <v>92</v>
      </c>
      <c r="B41" s="5" t="s">
        <v>93</v>
      </c>
      <c r="C41" s="5" t="s">
        <v>94</v>
      </c>
      <c r="D41" s="6">
        <v>790010</v>
      </c>
      <c r="E41" s="6">
        <v>769010</v>
      </c>
      <c r="F41" s="6">
        <v>768996</v>
      </c>
    </row>
    <row r="42" spans="1:6" s="2" customFormat="1" x14ac:dyDescent="0.25">
      <c r="A42" s="5" t="s">
        <v>95</v>
      </c>
      <c r="B42" s="5" t="s">
        <v>96</v>
      </c>
      <c r="C42" s="5" t="s">
        <v>97</v>
      </c>
      <c r="D42" s="6">
        <f t="shared" ref="D42:F42" si="13">+D43+D45+D46</f>
        <v>3194050</v>
      </c>
      <c r="E42" s="6">
        <f t="shared" si="13"/>
        <v>3201050</v>
      </c>
      <c r="F42" s="6">
        <f t="shared" si="13"/>
        <v>2779171</v>
      </c>
    </row>
    <row r="43" spans="1:6" s="2" customFormat="1" ht="22.5" x14ac:dyDescent="0.25">
      <c r="A43" s="5" t="s">
        <v>98</v>
      </c>
      <c r="B43" s="5" t="s">
        <v>99</v>
      </c>
      <c r="C43" s="5" t="s">
        <v>100</v>
      </c>
      <c r="D43" s="6">
        <f t="shared" ref="D43:F43" si="14">D44</f>
        <v>850500</v>
      </c>
      <c r="E43" s="6">
        <f t="shared" si="14"/>
        <v>855500</v>
      </c>
      <c r="F43" s="6">
        <f t="shared" si="14"/>
        <v>854023</v>
      </c>
    </row>
    <row r="44" spans="1:6" s="2" customFormat="1" x14ac:dyDescent="0.25">
      <c r="A44" s="5" t="s">
        <v>101</v>
      </c>
      <c r="B44" s="5" t="s">
        <v>102</v>
      </c>
      <c r="C44" s="5" t="s">
        <v>103</v>
      </c>
      <c r="D44" s="6">
        <v>850500</v>
      </c>
      <c r="E44" s="6">
        <v>855500</v>
      </c>
      <c r="F44" s="6">
        <v>854023</v>
      </c>
    </row>
    <row r="45" spans="1:6" s="2" customFormat="1" x14ac:dyDescent="0.25">
      <c r="A45" s="5" t="s">
        <v>104</v>
      </c>
      <c r="B45" s="5" t="s">
        <v>105</v>
      </c>
      <c r="C45" s="5" t="s">
        <v>106</v>
      </c>
      <c r="D45" s="6">
        <v>2343550</v>
      </c>
      <c r="E45" s="6">
        <v>2345550</v>
      </c>
      <c r="F45" s="6">
        <v>1925148</v>
      </c>
    </row>
    <row r="46" spans="1:6" s="2" customFormat="1" ht="22.5" x14ac:dyDescent="0.25">
      <c r="A46" s="5" t="s">
        <v>107</v>
      </c>
      <c r="B46" s="5" t="s">
        <v>108</v>
      </c>
      <c r="C46" s="5" t="s">
        <v>109</v>
      </c>
      <c r="D46" s="6">
        <f t="shared" ref="D46:F46" si="15">D47</f>
        <v>0</v>
      </c>
      <c r="E46" s="6">
        <f t="shared" si="15"/>
        <v>0</v>
      </c>
      <c r="F46" s="6">
        <f t="shared" si="15"/>
        <v>0</v>
      </c>
    </row>
    <row r="47" spans="1:6" s="2" customFormat="1" x14ac:dyDescent="0.25">
      <c r="A47" s="5" t="s">
        <v>110</v>
      </c>
      <c r="B47" s="5" t="s">
        <v>111</v>
      </c>
      <c r="C47" s="5" t="s">
        <v>112</v>
      </c>
      <c r="D47" s="6">
        <v>0</v>
      </c>
      <c r="E47" s="6">
        <v>0</v>
      </c>
      <c r="F47" s="6">
        <v>0</v>
      </c>
    </row>
    <row r="48" spans="1:6" s="2" customFormat="1" ht="22.5" x14ac:dyDescent="0.25">
      <c r="A48" s="5" t="s">
        <v>113</v>
      </c>
      <c r="B48" s="5" t="s">
        <v>114</v>
      </c>
      <c r="C48" s="5" t="s">
        <v>115</v>
      </c>
      <c r="D48" s="6">
        <f t="shared" ref="D48:F48" si="16">D49+D52+D55</f>
        <v>6662850</v>
      </c>
      <c r="E48" s="6">
        <f t="shared" si="16"/>
        <v>7237850</v>
      </c>
      <c r="F48" s="6">
        <f t="shared" si="16"/>
        <v>5396022</v>
      </c>
    </row>
    <row r="49" spans="1:6" s="2" customFormat="1" ht="22.5" x14ac:dyDescent="0.25">
      <c r="A49" s="5" t="s">
        <v>116</v>
      </c>
      <c r="B49" s="5" t="s">
        <v>117</v>
      </c>
      <c r="C49" s="5" t="s">
        <v>118</v>
      </c>
      <c r="D49" s="6">
        <f t="shared" ref="D49:F49" si="17">D50+D51</f>
        <v>2327850</v>
      </c>
      <c r="E49" s="6">
        <f t="shared" si="17"/>
        <v>2445850</v>
      </c>
      <c r="F49" s="6">
        <f t="shared" si="17"/>
        <v>2206504</v>
      </c>
    </row>
    <row r="50" spans="1:6" s="2" customFormat="1" ht="22.5" x14ac:dyDescent="0.25">
      <c r="A50" s="5" t="s">
        <v>119</v>
      </c>
      <c r="B50" s="5" t="s">
        <v>120</v>
      </c>
      <c r="C50" s="5" t="s">
        <v>121</v>
      </c>
      <c r="D50" s="6">
        <v>1127850</v>
      </c>
      <c r="E50" s="6">
        <v>1245850</v>
      </c>
      <c r="F50" s="6">
        <v>1145177</v>
      </c>
    </row>
    <row r="51" spans="1:6" s="2" customFormat="1" x14ac:dyDescent="0.25">
      <c r="A51" s="5" t="s">
        <v>122</v>
      </c>
      <c r="B51" s="5" t="s">
        <v>123</v>
      </c>
      <c r="C51" s="5" t="s">
        <v>124</v>
      </c>
      <c r="D51" s="6">
        <v>1200000</v>
      </c>
      <c r="E51" s="6">
        <v>1200000</v>
      </c>
      <c r="F51" s="6">
        <v>1061327</v>
      </c>
    </row>
    <row r="52" spans="1:6" s="2" customFormat="1" ht="22.5" x14ac:dyDescent="0.25">
      <c r="A52" s="5" t="s">
        <v>125</v>
      </c>
      <c r="B52" s="5" t="s">
        <v>126</v>
      </c>
      <c r="C52" s="5" t="s">
        <v>127</v>
      </c>
      <c r="D52" s="6">
        <f t="shared" ref="D52:F52" si="18">D53+D54</f>
        <v>2300000</v>
      </c>
      <c r="E52" s="6">
        <f t="shared" si="18"/>
        <v>2530000</v>
      </c>
      <c r="F52" s="6">
        <f t="shared" si="18"/>
        <v>2182606</v>
      </c>
    </row>
    <row r="53" spans="1:6" s="2" customFormat="1" x14ac:dyDescent="0.25">
      <c r="A53" s="5" t="s">
        <v>128</v>
      </c>
      <c r="B53" s="5" t="s">
        <v>129</v>
      </c>
      <c r="C53" s="5" t="s">
        <v>130</v>
      </c>
      <c r="D53" s="6">
        <v>1850000</v>
      </c>
      <c r="E53" s="6">
        <v>1915000</v>
      </c>
      <c r="F53" s="6">
        <v>1608768</v>
      </c>
    </row>
    <row r="54" spans="1:6" s="2" customFormat="1" ht="22.5" x14ac:dyDescent="0.25">
      <c r="A54" s="5" t="s">
        <v>131</v>
      </c>
      <c r="B54" s="5" t="s">
        <v>132</v>
      </c>
      <c r="C54" s="5" t="s">
        <v>133</v>
      </c>
      <c r="D54" s="6">
        <v>450000</v>
      </c>
      <c r="E54" s="6">
        <v>615000</v>
      </c>
      <c r="F54" s="6">
        <v>573838</v>
      </c>
    </row>
    <row r="55" spans="1:6" s="2" customFormat="1" ht="22.5" x14ac:dyDescent="0.25">
      <c r="A55" s="5" t="s">
        <v>134</v>
      </c>
      <c r="B55" s="5" t="s">
        <v>135</v>
      </c>
      <c r="C55" s="5" t="s">
        <v>136</v>
      </c>
      <c r="D55" s="6">
        <v>2035000</v>
      </c>
      <c r="E55" s="6">
        <v>2262000</v>
      </c>
      <c r="F55" s="6">
        <v>1006912</v>
      </c>
    </row>
    <row r="56" spans="1:6" s="2" customFormat="1" ht="33" x14ac:dyDescent="0.25">
      <c r="A56" s="5" t="s">
        <v>137</v>
      </c>
      <c r="B56" s="5" t="s">
        <v>138</v>
      </c>
      <c r="C56" s="5" t="s">
        <v>139</v>
      </c>
      <c r="D56" s="6">
        <f t="shared" ref="D56:F56" si="19">+D57+D59+D60+D62</f>
        <v>9993870</v>
      </c>
      <c r="E56" s="6">
        <f t="shared" si="19"/>
        <v>10834570</v>
      </c>
      <c r="F56" s="6">
        <f t="shared" si="19"/>
        <v>9234768</v>
      </c>
    </row>
    <row r="57" spans="1:6" s="2" customFormat="1" ht="22.5" x14ac:dyDescent="0.25">
      <c r="A57" s="5" t="s">
        <v>140</v>
      </c>
      <c r="B57" s="5" t="s">
        <v>141</v>
      </c>
      <c r="C57" s="5" t="s">
        <v>142</v>
      </c>
      <c r="D57" s="6">
        <f t="shared" ref="D57:F57" si="20">D58</f>
        <v>7268000</v>
      </c>
      <c r="E57" s="6">
        <f t="shared" si="20"/>
        <v>7388900</v>
      </c>
      <c r="F57" s="6">
        <f t="shared" si="20"/>
        <v>7349381</v>
      </c>
    </row>
    <row r="58" spans="1:6" s="2" customFormat="1" x14ac:dyDescent="0.25">
      <c r="A58" s="5" t="s">
        <v>143</v>
      </c>
      <c r="B58" s="5" t="s">
        <v>144</v>
      </c>
      <c r="C58" s="5" t="s">
        <v>145</v>
      </c>
      <c r="D58" s="6">
        <v>7268000</v>
      </c>
      <c r="E58" s="6">
        <v>7388900</v>
      </c>
      <c r="F58" s="6">
        <v>7349381</v>
      </c>
    </row>
    <row r="59" spans="1:6" s="2" customFormat="1" x14ac:dyDescent="0.25">
      <c r="A59" s="5" t="s">
        <v>146</v>
      </c>
      <c r="B59" s="5" t="s">
        <v>147</v>
      </c>
      <c r="C59" s="5" t="s">
        <v>148</v>
      </c>
      <c r="D59" s="6">
        <v>1973870</v>
      </c>
      <c r="E59" s="6">
        <v>2590870</v>
      </c>
      <c r="F59" s="6">
        <v>1076733</v>
      </c>
    </row>
    <row r="60" spans="1:6" s="2" customFormat="1" ht="22.5" x14ac:dyDescent="0.25">
      <c r="A60" s="5" t="s">
        <v>149</v>
      </c>
      <c r="B60" s="5" t="s">
        <v>150</v>
      </c>
      <c r="C60" s="5" t="s">
        <v>151</v>
      </c>
      <c r="D60" s="6">
        <f t="shared" ref="D60:F60" si="21">D61</f>
        <v>530000</v>
      </c>
      <c r="E60" s="6">
        <f t="shared" si="21"/>
        <v>530000</v>
      </c>
      <c r="F60" s="6">
        <f t="shared" si="21"/>
        <v>503512</v>
      </c>
    </row>
    <row r="61" spans="1:6" s="2" customFormat="1" x14ac:dyDescent="0.25">
      <c r="A61" s="5" t="s">
        <v>152</v>
      </c>
      <c r="B61" s="5" t="s">
        <v>153</v>
      </c>
      <c r="C61" s="5" t="s">
        <v>154</v>
      </c>
      <c r="D61" s="6">
        <v>530000</v>
      </c>
      <c r="E61" s="6">
        <v>530000</v>
      </c>
      <c r="F61" s="6">
        <v>503512</v>
      </c>
    </row>
    <row r="62" spans="1:6" s="2" customFormat="1" ht="22.5" x14ac:dyDescent="0.25">
      <c r="A62" s="5" t="s">
        <v>155</v>
      </c>
      <c r="B62" s="5" t="s">
        <v>156</v>
      </c>
      <c r="C62" s="5" t="s">
        <v>157</v>
      </c>
      <c r="D62" s="6">
        <f t="shared" ref="D62:F62" si="22">D63</f>
        <v>222000</v>
      </c>
      <c r="E62" s="6">
        <f t="shared" si="22"/>
        <v>324800</v>
      </c>
      <c r="F62" s="6">
        <f t="shared" si="22"/>
        <v>305142</v>
      </c>
    </row>
    <row r="63" spans="1:6" s="2" customFormat="1" x14ac:dyDescent="0.25">
      <c r="A63" s="5" t="s">
        <v>158</v>
      </c>
      <c r="B63" s="5" t="s">
        <v>159</v>
      </c>
      <c r="C63" s="5" t="s">
        <v>160</v>
      </c>
      <c r="D63" s="6">
        <v>222000</v>
      </c>
      <c r="E63" s="6">
        <v>324800</v>
      </c>
      <c r="F63" s="6">
        <v>305142</v>
      </c>
    </row>
    <row r="64" spans="1:6" s="2" customFormat="1" ht="33" x14ac:dyDescent="0.25">
      <c r="A64" s="5" t="s">
        <v>161</v>
      </c>
      <c r="B64" s="5" t="s">
        <v>162</v>
      </c>
      <c r="C64" s="5" t="s">
        <v>163</v>
      </c>
      <c r="D64" s="6">
        <f t="shared" ref="D64:F64" si="23">D65+D73</f>
        <v>63499310</v>
      </c>
      <c r="E64" s="6">
        <f t="shared" si="23"/>
        <v>65337240</v>
      </c>
      <c r="F64" s="6">
        <f t="shared" si="23"/>
        <v>30172019</v>
      </c>
    </row>
    <row r="65" spans="1:6" s="2" customFormat="1" ht="22.5" x14ac:dyDescent="0.25">
      <c r="A65" s="5" t="s">
        <v>164</v>
      </c>
      <c r="B65" s="5" t="s">
        <v>165</v>
      </c>
      <c r="C65" s="5" t="s">
        <v>166</v>
      </c>
      <c r="D65" s="6">
        <f t="shared" ref="D65:F65" si="24">D66+D68+D71+D72</f>
        <v>47013460</v>
      </c>
      <c r="E65" s="6">
        <f t="shared" si="24"/>
        <v>47109620</v>
      </c>
      <c r="F65" s="6">
        <f t="shared" si="24"/>
        <v>21169257</v>
      </c>
    </row>
    <row r="66" spans="1:6" s="2" customFormat="1" x14ac:dyDescent="0.25">
      <c r="A66" s="5" t="s">
        <v>167</v>
      </c>
      <c r="B66" s="5" t="s">
        <v>168</v>
      </c>
      <c r="C66" s="5" t="s">
        <v>169</v>
      </c>
      <c r="D66" s="6">
        <f t="shared" ref="D66:F66" si="25">D67</f>
        <v>1712790</v>
      </c>
      <c r="E66" s="6">
        <f t="shared" si="25"/>
        <v>2125790</v>
      </c>
      <c r="F66" s="6">
        <f t="shared" si="25"/>
        <v>1791907</v>
      </c>
    </row>
    <row r="67" spans="1:6" s="2" customFormat="1" x14ac:dyDescent="0.25">
      <c r="A67" s="5" t="s">
        <v>170</v>
      </c>
      <c r="B67" s="5" t="s">
        <v>171</v>
      </c>
      <c r="C67" s="5" t="s">
        <v>172</v>
      </c>
      <c r="D67" s="6">
        <v>1712790</v>
      </c>
      <c r="E67" s="6">
        <v>2125790</v>
      </c>
      <c r="F67" s="6">
        <v>1791907</v>
      </c>
    </row>
    <row r="68" spans="1:6" s="2" customFormat="1" ht="22.5" x14ac:dyDescent="0.25">
      <c r="A68" s="5" t="s">
        <v>173</v>
      </c>
      <c r="B68" s="5" t="s">
        <v>174</v>
      </c>
      <c r="C68" s="5" t="s">
        <v>175</v>
      </c>
      <c r="D68" s="6">
        <f t="shared" ref="D68:F68" si="26">D69+D70</f>
        <v>7197600</v>
      </c>
      <c r="E68" s="6">
        <f t="shared" si="26"/>
        <v>6849600</v>
      </c>
      <c r="F68" s="6">
        <f t="shared" si="26"/>
        <v>238034</v>
      </c>
    </row>
    <row r="69" spans="1:6" s="2" customFormat="1" x14ac:dyDescent="0.25">
      <c r="A69" s="5" t="s">
        <v>176</v>
      </c>
      <c r="B69" s="5" t="s">
        <v>177</v>
      </c>
      <c r="C69" s="5" t="s">
        <v>178</v>
      </c>
      <c r="D69" s="6">
        <v>6997600</v>
      </c>
      <c r="E69" s="6">
        <v>6639600</v>
      </c>
      <c r="F69" s="6">
        <v>44816</v>
      </c>
    </row>
    <row r="70" spans="1:6" s="2" customFormat="1" x14ac:dyDescent="0.25">
      <c r="A70" s="5" t="s">
        <v>179</v>
      </c>
      <c r="B70" s="5" t="s">
        <v>180</v>
      </c>
      <c r="C70" s="5" t="s">
        <v>181</v>
      </c>
      <c r="D70" s="6">
        <v>200000</v>
      </c>
      <c r="E70" s="6">
        <v>210000</v>
      </c>
      <c r="F70" s="6">
        <v>193218</v>
      </c>
    </row>
    <row r="71" spans="1:6" s="2" customFormat="1" x14ac:dyDescent="0.25">
      <c r="A71" s="5" t="s">
        <v>182</v>
      </c>
      <c r="B71" s="5" t="s">
        <v>183</v>
      </c>
      <c r="C71" s="5" t="s">
        <v>184</v>
      </c>
      <c r="D71" s="6">
        <v>13465700</v>
      </c>
      <c r="E71" s="6">
        <v>14030700</v>
      </c>
      <c r="F71" s="6">
        <v>2030066</v>
      </c>
    </row>
    <row r="72" spans="1:6" s="2" customFormat="1" ht="22.5" x14ac:dyDescent="0.25">
      <c r="A72" s="5" t="s">
        <v>185</v>
      </c>
      <c r="B72" s="5" t="s">
        <v>186</v>
      </c>
      <c r="C72" s="5" t="s">
        <v>187</v>
      </c>
      <c r="D72" s="6">
        <v>24637370</v>
      </c>
      <c r="E72" s="6">
        <v>24103530</v>
      </c>
      <c r="F72" s="6">
        <v>17109250</v>
      </c>
    </row>
    <row r="73" spans="1:6" s="2" customFormat="1" ht="22.5" x14ac:dyDescent="0.25">
      <c r="A73" s="5" t="s">
        <v>188</v>
      </c>
      <c r="B73" s="5" t="s">
        <v>189</v>
      </c>
      <c r="C73" s="5" t="s">
        <v>190</v>
      </c>
      <c r="D73" s="6">
        <f t="shared" ref="D73:F73" si="27">+D74+D77</f>
        <v>16485850</v>
      </c>
      <c r="E73" s="6">
        <f t="shared" si="27"/>
        <v>18227620</v>
      </c>
      <c r="F73" s="6">
        <f t="shared" si="27"/>
        <v>9002762</v>
      </c>
    </row>
    <row r="74" spans="1:6" s="2" customFormat="1" ht="22.5" x14ac:dyDescent="0.25">
      <c r="A74" s="5" t="s">
        <v>191</v>
      </c>
      <c r="B74" s="5" t="s">
        <v>192</v>
      </c>
      <c r="C74" s="5" t="s">
        <v>193</v>
      </c>
      <c r="D74" s="6">
        <f t="shared" ref="D74:F74" si="28">D75+D76</f>
        <v>9217250</v>
      </c>
      <c r="E74" s="6">
        <f t="shared" si="28"/>
        <v>10922250</v>
      </c>
      <c r="F74" s="6">
        <f t="shared" si="28"/>
        <v>7804709</v>
      </c>
    </row>
    <row r="75" spans="1:6" s="2" customFormat="1" x14ac:dyDescent="0.25">
      <c r="A75" s="5" t="s">
        <v>194</v>
      </c>
      <c r="B75" s="5" t="s">
        <v>195</v>
      </c>
      <c r="C75" s="5" t="s">
        <v>196</v>
      </c>
      <c r="D75" s="6">
        <v>3670000</v>
      </c>
      <c r="E75" s="6">
        <v>5371000</v>
      </c>
      <c r="F75" s="6">
        <v>4528882</v>
      </c>
    </row>
    <row r="76" spans="1:6" s="2" customFormat="1" x14ac:dyDescent="0.25">
      <c r="A76" s="5" t="s">
        <v>197</v>
      </c>
      <c r="B76" s="5" t="s">
        <v>198</v>
      </c>
      <c r="C76" s="5" t="s">
        <v>199</v>
      </c>
      <c r="D76" s="6">
        <v>5547250</v>
      </c>
      <c r="E76" s="6">
        <v>5551250</v>
      </c>
      <c r="F76" s="6">
        <v>3275827</v>
      </c>
    </row>
    <row r="77" spans="1:6" s="2" customFormat="1" x14ac:dyDescent="0.25">
      <c r="A77" s="5" t="s">
        <v>200</v>
      </c>
      <c r="B77" s="5" t="s">
        <v>201</v>
      </c>
      <c r="C77" s="5" t="s">
        <v>202</v>
      </c>
      <c r="D77" s="6">
        <v>7268600</v>
      </c>
      <c r="E77" s="6">
        <v>7305370</v>
      </c>
      <c r="F77" s="6">
        <v>1198053</v>
      </c>
    </row>
    <row r="78" spans="1:6" s="2" customFormat="1" ht="22.5" x14ac:dyDescent="0.25">
      <c r="A78" s="5" t="s">
        <v>203</v>
      </c>
      <c r="B78" s="5" t="s">
        <v>204</v>
      </c>
      <c r="C78" s="5" t="s">
        <v>205</v>
      </c>
      <c r="D78" s="6">
        <f t="shared" ref="D78:F78" si="29">+D79+D81+D85+D90</f>
        <v>28877030</v>
      </c>
      <c r="E78" s="6">
        <f t="shared" si="29"/>
        <v>31620530</v>
      </c>
      <c r="F78" s="6">
        <f t="shared" si="29"/>
        <v>25839502</v>
      </c>
    </row>
    <row r="79" spans="1:6" s="2" customFormat="1" ht="22.5" x14ac:dyDescent="0.25">
      <c r="A79" s="5" t="s">
        <v>206</v>
      </c>
      <c r="B79" s="5" t="s">
        <v>207</v>
      </c>
      <c r="C79" s="5" t="s">
        <v>208</v>
      </c>
      <c r="D79" s="6">
        <f t="shared" ref="D79:F79" si="30">+D80</f>
        <v>3400500</v>
      </c>
      <c r="E79" s="6">
        <f t="shared" si="30"/>
        <v>3400500</v>
      </c>
      <c r="F79" s="6">
        <f t="shared" si="30"/>
        <v>3343836</v>
      </c>
    </row>
    <row r="80" spans="1:6" s="2" customFormat="1" x14ac:dyDescent="0.25">
      <c r="A80" s="5" t="s">
        <v>209</v>
      </c>
      <c r="B80" s="5" t="s">
        <v>210</v>
      </c>
      <c r="C80" s="5" t="s">
        <v>211</v>
      </c>
      <c r="D80" s="6">
        <v>3400500</v>
      </c>
      <c r="E80" s="6">
        <v>3400500</v>
      </c>
      <c r="F80" s="6">
        <v>3343836</v>
      </c>
    </row>
    <row r="81" spans="1:6" s="2" customFormat="1" ht="22.5" x14ac:dyDescent="0.25">
      <c r="A81" s="5" t="s">
        <v>212</v>
      </c>
      <c r="B81" s="5" t="s">
        <v>213</v>
      </c>
      <c r="C81" s="5" t="s">
        <v>214</v>
      </c>
      <c r="D81" s="6">
        <f t="shared" ref="D81:F81" si="31">D82+D84</f>
        <v>967400</v>
      </c>
      <c r="E81" s="6">
        <f t="shared" si="31"/>
        <v>2825300</v>
      </c>
      <c r="F81" s="6">
        <f t="shared" si="31"/>
        <v>1105742</v>
      </c>
    </row>
    <row r="82" spans="1:6" s="2" customFormat="1" x14ac:dyDescent="0.25">
      <c r="A82" s="5" t="s">
        <v>215</v>
      </c>
      <c r="B82" s="5" t="s">
        <v>216</v>
      </c>
      <c r="C82" s="5" t="s">
        <v>217</v>
      </c>
      <c r="D82" s="6">
        <f t="shared" ref="D82:F82" si="32">+D83</f>
        <v>79000</v>
      </c>
      <c r="E82" s="6">
        <f t="shared" si="32"/>
        <v>79000</v>
      </c>
      <c r="F82" s="6">
        <f t="shared" si="32"/>
        <v>78864</v>
      </c>
    </row>
    <row r="83" spans="1:6" s="2" customFormat="1" x14ac:dyDescent="0.25">
      <c r="A83" s="5" t="s">
        <v>218</v>
      </c>
      <c r="B83" s="5" t="s">
        <v>219</v>
      </c>
      <c r="C83" s="5" t="s">
        <v>220</v>
      </c>
      <c r="D83" s="6">
        <v>79000</v>
      </c>
      <c r="E83" s="6">
        <v>79000</v>
      </c>
      <c r="F83" s="6">
        <v>78864</v>
      </c>
    </row>
    <row r="84" spans="1:6" s="2" customFormat="1" ht="22.5" x14ac:dyDescent="0.25">
      <c r="A84" s="5" t="s">
        <v>221</v>
      </c>
      <c r="B84" s="5" t="s">
        <v>222</v>
      </c>
      <c r="C84" s="5" t="s">
        <v>223</v>
      </c>
      <c r="D84" s="6">
        <v>888400</v>
      </c>
      <c r="E84" s="6">
        <v>2746300</v>
      </c>
      <c r="F84" s="6">
        <v>1026878</v>
      </c>
    </row>
    <row r="85" spans="1:6" s="2" customFormat="1" ht="22.5" x14ac:dyDescent="0.25">
      <c r="A85" s="5" t="s">
        <v>224</v>
      </c>
      <c r="B85" s="5" t="s">
        <v>225</v>
      </c>
      <c r="C85" s="5" t="s">
        <v>226</v>
      </c>
      <c r="D85" s="6">
        <f t="shared" ref="D85:F85" si="33">D86</f>
        <v>22476230</v>
      </c>
      <c r="E85" s="6">
        <f t="shared" si="33"/>
        <v>23337530</v>
      </c>
      <c r="F85" s="6">
        <f t="shared" si="33"/>
        <v>19533269</v>
      </c>
    </row>
    <row r="86" spans="1:6" s="2" customFormat="1" ht="22.5" x14ac:dyDescent="0.25">
      <c r="A86" s="5" t="s">
        <v>227</v>
      </c>
      <c r="B86" s="5" t="s">
        <v>228</v>
      </c>
      <c r="C86" s="5" t="s">
        <v>229</v>
      </c>
      <c r="D86" s="6">
        <f t="shared" ref="D86:F86" si="34">D87+D88+D89</f>
        <v>22476230</v>
      </c>
      <c r="E86" s="6">
        <f t="shared" si="34"/>
        <v>23337530</v>
      </c>
      <c r="F86" s="6">
        <f t="shared" si="34"/>
        <v>19533269</v>
      </c>
    </row>
    <row r="87" spans="1:6" s="2" customFormat="1" x14ac:dyDescent="0.25">
      <c r="A87" s="5" t="s">
        <v>230</v>
      </c>
      <c r="B87" s="5" t="s">
        <v>231</v>
      </c>
      <c r="C87" s="5" t="s">
        <v>232</v>
      </c>
      <c r="D87" s="6">
        <v>449000</v>
      </c>
      <c r="E87" s="6">
        <v>814000</v>
      </c>
      <c r="F87" s="6">
        <v>735657</v>
      </c>
    </row>
    <row r="88" spans="1:6" s="2" customFormat="1" x14ac:dyDescent="0.25">
      <c r="A88" s="5" t="s">
        <v>233</v>
      </c>
      <c r="B88" s="5" t="s">
        <v>234</v>
      </c>
      <c r="C88" s="5" t="s">
        <v>235</v>
      </c>
      <c r="D88" s="6">
        <v>13947230</v>
      </c>
      <c r="E88" s="6">
        <v>13947230</v>
      </c>
      <c r="F88" s="6">
        <v>12746939</v>
      </c>
    </row>
    <row r="89" spans="1:6" s="2" customFormat="1" x14ac:dyDescent="0.25">
      <c r="A89" s="5" t="s">
        <v>236</v>
      </c>
      <c r="B89" s="5" t="s">
        <v>237</v>
      </c>
      <c r="C89" s="5" t="s">
        <v>238</v>
      </c>
      <c r="D89" s="6">
        <v>8080000</v>
      </c>
      <c r="E89" s="6">
        <v>8576300</v>
      </c>
      <c r="F89" s="6">
        <v>6050673</v>
      </c>
    </row>
    <row r="90" spans="1:6" s="2" customFormat="1" ht="22.5" x14ac:dyDescent="0.25">
      <c r="A90" s="5" t="s">
        <v>239</v>
      </c>
      <c r="B90" s="5" t="s">
        <v>240</v>
      </c>
      <c r="C90" s="5" t="s">
        <v>241</v>
      </c>
      <c r="D90" s="6">
        <f t="shared" ref="D90:F90" si="35">+D91</f>
        <v>2032900</v>
      </c>
      <c r="E90" s="6">
        <f t="shared" si="35"/>
        <v>2057200</v>
      </c>
      <c r="F90" s="6">
        <f t="shared" si="35"/>
        <v>1856655</v>
      </c>
    </row>
    <row r="91" spans="1:6" s="2" customFormat="1" x14ac:dyDescent="0.25">
      <c r="A91" s="5" t="s">
        <v>242</v>
      </c>
      <c r="B91" s="5" t="s">
        <v>243</v>
      </c>
      <c r="C91" s="5" t="s">
        <v>244</v>
      </c>
      <c r="D91" s="6">
        <v>2032900</v>
      </c>
      <c r="E91" s="6">
        <v>2057200</v>
      </c>
      <c r="F91" s="6">
        <v>1856655</v>
      </c>
    </row>
    <row r="92" spans="1:6" s="2" customFormat="1" x14ac:dyDescent="0.25">
      <c r="A92" s="5" t="s">
        <v>245</v>
      </c>
      <c r="B92" s="5" t="s">
        <v>246</v>
      </c>
      <c r="C92" s="5" t="s">
        <v>247</v>
      </c>
      <c r="D92" s="6">
        <v>-2200000</v>
      </c>
      <c r="E92" s="6">
        <v>-2200000</v>
      </c>
      <c r="F92" s="6">
        <v>-1495095</v>
      </c>
    </row>
    <row r="93" spans="1:6" s="2" customFormat="1" x14ac:dyDescent="0.25">
      <c r="A93" s="5" t="s">
        <v>248</v>
      </c>
      <c r="B93" s="5" t="s">
        <v>249</v>
      </c>
      <c r="C93" s="5" t="s">
        <v>250</v>
      </c>
      <c r="D93" s="6">
        <v>0</v>
      </c>
      <c r="E93" s="6">
        <v>0</v>
      </c>
      <c r="F93" s="6">
        <v>623589</v>
      </c>
    </row>
    <row r="94" spans="1:6" s="2" customFormat="1" x14ac:dyDescent="0.25">
      <c r="A94" s="5" t="s">
        <v>251</v>
      </c>
      <c r="B94" s="5" t="s">
        <v>252</v>
      </c>
      <c r="C94" s="5" t="s">
        <v>253</v>
      </c>
      <c r="D94" s="6">
        <v>-2200000</v>
      </c>
      <c r="E94" s="6">
        <v>-2200000</v>
      </c>
      <c r="F94" s="6">
        <v>-1495095</v>
      </c>
    </row>
    <row r="95" spans="1:6" s="2" customFormat="1" x14ac:dyDescent="0.25">
      <c r="A95" s="5" t="s">
        <v>254</v>
      </c>
      <c r="B95" s="5" t="s">
        <v>255</v>
      </c>
      <c r="C95" s="5" t="s">
        <v>256</v>
      </c>
      <c r="D95" s="6">
        <v>-2200000</v>
      </c>
      <c r="E95" s="6">
        <v>-2200000</v>
      </c>
      <c r="F95" s="6">
        <v>-2118684</v>
      </c>
    </row>
    <row r="96" spans="1:6" s="2" customFormat="1" x14ac:dyDescent="0.25">
      <c r="A96" s="3"/>
      <c r="B96" s="3"/>
      <c r="C96" s="3"/>
      <c r="D96" s="4"/>
      <c r="E96" s="4"/>
      <c r="F96" s="4"/>
    </row>
    <row r="97" spans="1:5" x14ac:dyDescent="0.25">
      <c r="A97" s="10"/>
      <c r="B97" s="8" t="s">
        <v>258</v>
      </c>
      <c r="C97" s="9"/>
      <c r="E97" s="9" t="s">
        <v>259</v>
      </c>
    </row>
    <row r="98" spans="1:5" x14ac:dyDescent="0.25">
      <c r="A98" s="11"/>
      <c r="B98" s="8" t="s">
        <v>260</v>
      </c>
      <c r="C98" s="9"/>
      <c r="E98" s="9" t="s">
        <v>261</v>
      </c>
    </row>
    <row r="99" spans="1:5" x14ac:dyDescent="0.25">
      <c r="B99" s="9"/>
      <c r="C99" s="9"/>
      <c r="E99" s="9"/>
    </row>
    <row r="100" spans="1:5" x14ac:dyDescent="0.25">
      <c r="B100" s="9"/>
      <c r="C100" s="9"/>
      <c r="E100" s="9"/>
    </row>
    <row r="101" spans="1:5" x14ac:dyDescent="0.25">
      <c r="B101" s="9"/>
      <c r="C101" s="9"/>
      <c r="E101" s="9"/>
    </row>
    <row r="102" spans="1:5" x14ac:dyDescent="0.25">
      <c r="B102" s="9"/>
      <c r="C102" s="9" t="s">
        <v>262</v>
      </c>
      <c r="E102" s="9"/>
    </row>
    <row r="103" spans="1:5" x14ac:dyDescent="0.25">
      <c r="B103" s="9"/>
      <c r="C103" s="9"/>
      <c r="E103" s="9"/>
    </row>
    <row r="104" spans="1:5" x14ac:dyDescent="0.25">
      <c r="B104" s="9"/>
      <c r="C104" s="9"/>
      <c r="E104" s="9"/>
    </row>
    <row r="105" spans="1:5" x14ac:dyDescent="0.25">
      <c r="B105" s="9" t="s">
        <v>263</v>
      </c>
      <c r="C105" s="9"/>
      <c r="E105" s="9" t="s">
        <v>264</v>
      </c>
    </row>
    <row r="106" spans="1:5" x14ac:dyDescent="0.25">
      <c r="B106" s="9"/>
      <c r="C106" s="9"/>
      <c r="E106" s="9" t="s">
        <v>265</v>
      </c>
    </row>
    <row r="193" spans="1:14" x14ac:dyDescent="0.25">
      <c r="A193" s="7"/>
      <c r="B193" s="7"/>
      <c r="C193" s="7"/>
      <c r="F193" s="7"/>
      <c r="K193" s="7"/>
      <c r="L193" s="7"/>
      <c r="M193" s="7"/>
      <c r="N193" s="7"/>
    </row>
  </sheetData>
  <mergeCells count="12">
    <mergeCell ref="A12:B12"/>
    <mergeCell ref="F7:F11"/>
    <mergeCell ref="C7:C11"/>
    <mergeCell ref="D7:E7"/>
    <mergeCell ref="D8:D11"/>
    <mergeCell ref="E8:E11"/>
    <mergeCell ref="A7:B11"/>
    <mergeCell ref="A1:L1"/>
    <mergeCell ref="A2:L2"/>
    <mergeCell ref="A3:L3"/>
    <mergeCell ref="A4:L4"/>
    <mergeCell ref="A5:L5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Iuliana.Florescu</dc:creator>
  <cp:lastModifiedBy>Luminita.Ropcean</cp:lastModifiedBy>
  <cp:lastPrinted>2026-04-15T06:09:07Z</cp:lastPrinted>
  <dcterms:created xsi:type="dcterms:W3CDTF">2026-03-05T12:33:39Z</dcterms:created>
  <dcterms:modified xsi:type="dcterms:W3CDTF">2026-04-29T09:56:03Z</dcterms:modified>
</cp:coreProperties>
</file>