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minita.Ropcean\Desktop\CONSILIUL LOCAL 2024\IUNIE\ORDINARA\PROIECTE\06_pr_cont executie\"/>
    </mc:Choice>
  </mc:AlternateContent>
  <xr:revisionPtr revIDLastSave="0" documentId="13_ncr:1_{185DF739-9E3D-482F-846C-5C5690BA43A2}" xr6:coauthVersionLast="47" xr6:coauthVersionMax="47" xr10:uidLastSave="{00000000-0000-0000-0000-000000000000}"/>
  <bookViews>
    <workbookView xWindow="-108" yWindow="-108" windowWidth="23256" windowHeight="12720" xr2:uid="{93B9EF4F-1A47-43C1-9B75-3AB76478D4CB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2" i="1" l="1"/>
  <c r="I101" i="1"/>
  <c r="I100" i="1" s="1"/>
  <c r="I99" i="1" s="1"/>
  <c r="H101" i="1"/>
  <c r="G101" i="1"/>
  <c r="F101" i="1" s="1"/>
  <c r="E101" i="1"/>
  <c r="E100" i="1" s="1"/>
  <c r="E99" i="1" s="1"/>
  <c r="D101" i="1"/>
  <c r="D100" i="1" s="1"/>
  <c r="D99" i="1" s="1"/>
  <c r="H100" i="1"/>
  <c r="H99" i="1" s="1"/>
  <c r="F98" i="1"/>
  <c r="I97" i="1"/>
  <c r="I96" i="1" s="1"/>
  <c r="I95" i="1" s="1"/>
  <c r="H97" i="1"/>
  <c r="H96" i="1" s="1"/>
  <c r="H95" i="1" s="1"/>
  <c r="G97" i="1"/>
  <c r="G96" i="1" s="1"/>
  <c r="F97" i="1"/>
  <c r="E97" i="1"/>
  <c r="E96" i="1" s="1"/>
  <c r="E95" i="1" s="1"/>
  <c r="D97" i="1"/>
  <c r="D96" i="1" s="1"/>
  <c r="D95" i="1" s="1"/>
  <c r="F94" i="1"/>
  <c r="I93" i="1"/>
  <c r="H93" i="1"/>
  <c r="G93" i="1"/>
  <c r="F93" i="1"/>
  <c r="E93" i="1"/>
  <c r="E92" i="1" s="1"/>
  <c r="D93" i="1"/>
  <c r="I92" i="1"/>
  <c r="H92" i="1"/>
  <c r="G92" i="1"/>
  <c r="F92" i="1"/>
  <c r="D92" i="1"/>
  <c r="F91" i="1"/>
  <c r="I90" i="1"/>
  <c r="H90" i="1"/>
  <c r="G90" i="1"/>
  <c r="F90" i="1"/>
  <c r="E90" i="1"/>
  <c r="D90" i="1"/>
  <c r="I89" i="1"/>
  <c r="I88" i="1" s="1"/>
  <c r="I87" i="1" s="1"/>
  <c r="H89" i="1"/>
  <c r="H88" i="1" s="1"/>
  <c r="H87" i="1" s="1"/>
  <c r="G89" i="1"/>
  <c r="G88" i="1" s="1"/>
  <c r="F89" i="1"/>
  <c r="E89" i="1"/>
  <c r="E88" i="1" s="1"/>
  <c r="E87" i="1" s="1"/>
  <c r="D89" i="1"/>
  <c r="D88" i="1" s="1"/>
  <c r="D87" i="1" s="1"/>
  <c r="F80" i="1"/>
  <c r="F79" i="1"/>
  <c r="F78" i="1"/>
  <c r="I77" i="1"/>
  <c r="I76" i="1" s="1"/>
  <c r="I75" i="1" s="1"/>
  <c r="H77" i="1"/>
  <c r="H76" i="1" s="1"/>
  <c r="H75" i="1" s="1"/>
  <c r="G77" i="1"/>
  <c r="F77" i="1" s="1"/>
  <c r="E77" i="1"/>
  <c r="D77" i="1"/>
  <c r="E76" i="1"/>
  <c r="D76" i="1"/>
  <c r="E75" i="1"/>
  <c r="D75" i="1"/>
  <c r="F74" i="1"/>
  <c r="I73" i="1"/>
  <c r="I72" i="1" s="1"/>
  <c r="I71" i="1" s="1"/>
  <c r="H73" i="1"/>
  <c r="H72" i="1" s="1"/>
  <c r="H71" i="1" s="1"/>
  <c r="G73" i="1"/>
  <c r="E73" i="1"/>
  <c r="D73" i="1"/>
  <c r="G72" i="1"/>
  <c r="E72" i="1"/>
  <c r="D72" i="1"/>
  <c r="G71" i="1"/>
  <c r="E71" i="1"/>
  <c r="D71" i="1"/>
  <c r="F70" i="1"/>
  <c r="F69" i="1"/>
  <c r="I68" i="1"/>
  <c r="H68" i="1"/>
  <c r="G68" i="1"/>
  <c r="F68" i="1" s="1"/>
  <c r="E68" i="1"/>
  <c r="D68" i="1"/>
  <c r="F67" i="1"/>
  <c r="F66" i="1"/>
  <c r="F65" i="1"/>
  <c r="F64" i="1"/>
  <c r="F63" i="1"/>
  <c r="F62" i="1"/>
  <c r="F61" i="1"/>
  <c r="I60" i="1"/>
  <c r="H60" i="1"/>
  <c r="G60" i="1"/>
  <c r="F60" i="1"/>
  <c r="E60" i="1"/>
  <c r="D60" i="1"/>
  <c r="I59" i="1"/>
  <c r="H59" i="1"/>
  <c r="G59" i="1"/>
  <c r="F59" i="1"/>
  <c r="E59" i="1"/>
  <c r="F58" i="1"/>
  <c r="I57" i="1"/>
  <c r="H57" i="1"/>
  <c r="G57" i="1"/>
  <c r="F57" i="1"/>
  <c r="E57" i="1"/>
  <c r="D57" i="1"/>
  <c r="D56" i="1" s="1"/>
  <c r="D55" i="1" s="1"/>
  <c r="I56" i="1"/>
  <c r="I55" i="1" s="1"/>
  <c r="I54" i="1" s="1"/>
  <c r="I53" i="1" s="1"/>
  <c r="H56" i="1"/>
  <c r="H55" i="1" s="1"/>
  <c r="H54" i="1" s="1"/>
  <c r="H53" i="1" s="1"/>
  <c r="G56" i="1"/>
  <c r="G55" i="1" s="1"/>
  <c r="F56" i="1"/>
  <c r="E56" i="1"/>
  <c r="E55" i="1" s="1"/>
  <c r="G95" i="1" l="1"/>
  <c r="F95" i="1" s="1"/>
  <c r="F96" i="1"/>
  <c r="H52" i="1"/>
  <c r="G54" i="1"/>
  <c r="F55" i="1"/>
  <c r="D86" i="1"/>
  <c r="E54" i="1"/>
  <c r="E53" i="1" s="1"/>
  <c r="E52" i="1" s="1"/>
  <c r="D59" i="1"/>
  <c r="D54" i="1" s="1"/>
  <c r="D53" i="1" s="1"/>
  <c r="D52" i="1" s="1"/>
  <c r="H86" i="1"/>
  <c r="I86" i="1"/>
  <c r="F72" i="1"/>
  <c r="E86" i="1"/>
  <c r="F73" i="1"/>
  <c r="G100" i="1"/>
  <c r="I52" i="1"/>
  <c r="F71" i="1"/>
  <c r="G87" i="1"/>
  <c r="F88" i="1"/>
  <c r="G53" i="1"/>
  <c r="F54" i="1"/>
  <c r="G76" i="1"/>
  <c r="F100" i="1" l="1"/>
  <c r="G99" i="1"/>
  <c r="F99" i="1" s="1"/>
  <c r="G86" i="1"/>
  <c r="F86" i="1" s="1"/>
  <c r="F87" i="1"/>
  <c r="F76" i="1"/>
  <c r="G75" i="1"/>
  <c r="F75" i="1" s="1"/>
  <c r="G52" i="1"/>
  <c r="F52" i="1" s="1"/>
  <c r="F53" i="1"/>
  <c r="D16" i="3" l="1"/>
  <c r="D15" i="3" s="1"/>
  <c r="D14" i="3" s="1"/>
  <c r="D13" i="3" s="1"/>
  <c r="E16" i="3"/>
  <c r="E15" i="3" s="1"/>
  <c r="E14" i="3" s="1"/>
  <c r="E13" i="3" s="1"/>
  <c r="G16" i="3"/>
  <c r="G15" i="3" s="1"/>
  <c r="H16" i="3"/>
  <c r="H15" i="3" s="1"/>
  <c r="H14" i="3" s="1"/>
  <c r="H13" i="3" s="1"/>
  <c r="I16" i="3"/>
  <c r="I15" i="3" s="1"/>
  <c r="I14" i="3" s="1"/>
  <c r="I13" i="3" s="1"/>
  <c r="J16" i="3"/>
  <c r="J15" i="3" s="1"/>
  <c r="J14" i="3" s="1"/>
  <c r="J13" i="3" s="1"/>
  <c r="F17" i="3"/>
  <c r="K17" i="3"/>
  <c r="D18" i="3"/>
  <c r="D19" i="3"/>
  <c r="E19" i="3"/>
  <c r="E18" i="3" s="1"/>
  <c r="G19" i="3"/>
  <c r="G18" i="3" s="1"/>
  <c r="H19" i="3"/>
  <c r="H18" i="3" s="1"/>
  <c r="I19" i="3"/>
  <c r="I18" i="3" s="1"/>
  <c r="J19" i="3"/>
  <c r="J18" i="3" s="1"/>
  <c r="F20" i="3"/>
  <c r="K20" i="3"/>
  <c r="D23" i="3"/>
  <c r="D22" i="3" s="1"/>
  <c r="D21" i="3" s="1"/>
  <c r="E23" i="3"/>
  <c r="E22" i="3" s="1"/>
  <c r="E21" i="3" s="1"/>
  <c r="G23" i="3"/>
  <c r="G22" i="3" s="1"/>
  <c r="G21" i="3" s="1"/>
  <c r="H23" i="3"/>
  <c r="H22" i="3" s="1"/>
  <c r="H21" i="3" s="1"/>
  <c r="I23" i="3"/>
  <c r="I22" i="3" s="1"/>
  <c r="I21" i="3" s="1"/>
  <c r="J23" i="3"/>
  <c r="J22" i="3" s="1"/>
  <c r="J21" i="3" s="1"/>
  <c r="F24" i="3"/>
  <c r="K24" i="3" s="1"/>
  <c r="D27" i="3"/>
  <c r="D26" i="3" s="1"/>
  <c r="D25" i="3" s="1"/>
  <c r="E27" i="3"/>
  <c r="E26" i="3" s="1"/>
  <c r="E25" i="3" s="1"/>
  <c r="G27" i="3"/>
  <c r="G26" i="3" s="1"/>
  <c r="H27" i="3"/>
  <c r="H26" i="3" s="1"/>
  <c r="H25" i="3" s="1"/>
  <c r="I27" i="3"/>
  <c r="I26" i="3" s="1"/>
  <c r="I25" i="3" s="1"/>
  <c r="J27" i="3"/>
  <c r="J26" i="3" s="1"/>
  <c r="J25" i="3" s="1"/>
  <c r="F28" i="3"/>
  <c r="K28" i="3" s="1"/>
  <c r="D17" i="2"/>
  <c r="D16" i="2" s="1"/>
  <c r="D15" i="2" s="1"/>
  <c r="E17" i="2"/>
  <c r="E16" i="2" s="1"/>
  <c r="E15" i="2" s="1"/>
  <c r="G17" i="2"/>
  <c r="G16" i="2" s="1"/>
  <c r="G15" i="2" s="1"/>
  <c r="H17" i="2"/>
  <c r="H16" i="2" s="1"/>
  <c r="H15" i="2" s="1"/>
  <c r="H14" i="2" s="1"/>
  <c r="H13" i="2" s="1"/>
  <c r="I17" i="2"/>
  <c r="I16" i="2" s="1"/>
  <c r="I15" i="2" s="1"/>
  <c r="J17" i="2"/>
  <c r="J16" i="2" s="1"/>
  <c r="J15" i="2" s="1"/>
  <c r="F18" i="2"/>
  <c r="K18" i="2" s="1"/>
  <c r="D20" i="2"/>
  <c r="E20" i="2"/>
  <c r="G20" i="2"/>
  <c r="F20" i="2" s="1"/>
  <c r="K20" i="2" s="1"/>
  <c r="H20" i="2"/>
  <c r="I20" i="2"/>
  <c r="J20" i="2"/>
  <c r="F21" i="2"/>
  <c r="K21" i="2" s="1"/>
  <c r="F22" i="2"/>
  <c r="K22" i="2" s="1"/>
  <c r="F23" i="2"/>
  <c r="K23" i="2" s="1"/>
  <c r="F24" i="2"/>
  <c r="K24" i="2" s="1"/>
  <c r="F25" i="2"/>
  <c r="K25" i="2" s="1"/>
  <c r="F26" i="2"/>
  <c r="K26" i="2" s="1"/>
  <c r="F27" i="2"/>
  <c r="K27" i="2" s="1"/>
  <c r="D28" i="2"/>
  <c r="D19" i="2" s="1"/>
  <c r="E28" i="2"/>
  <c r="G28" i="2"/>
  <c r="G19" i="2" s="1"/>
  <c r="H28" i="2"/>
  <c r="H19" i="2" s="1"/>
  <c r="I28" i="2"/>
  <c r="J28" i="2"/>
  <c r="J19" i="2" s="1"/>
  <c r="F29" i="2"/>
  <c r="K29" i="2" s="1"/>
  <c r="F30" i="2"/>
  <c r="K30" i="2" s="1"/>
  <c r="D33" i="2"/>
  <c r="D32" i="2" s="1"/>
  <c r="D31" i="2" s="1"/>
  <c r="E33" i="2"/>
  <c r="E32" i="2" s="1"/>
  <c r="E31" i="2" s="1"/>
  <c r="G33" i="2"/>
  <c r="G32" i="2" s="1"/>
  <c r="H33" i="2"/>
  <c r="H32" i="2" s="1"/>
  <c r="H31" i="2" s="1"/>
  <c r="I33" i="2"/>
  <c r="I32" i="2" s="1"/>
  <c r="I31" i="2" s="1"/>
  <c r="J33" i="2"/>
  <c r="J32" i="2" s="1"/>
  <c r="J31" i="2" s="1"/>
  <c r="F34" i="2"/>
  <c r="K34" i="2" s="1"/>
  <c r="D37" i="2"/>
  <c r="D36" i="2" s="1"/>
  <c r="D35" i="2" s="1"/>
  <c r="E37" i="2"/>
  <c r="E36" i="2" s="1"/>
  <c r="E35" i="2" s="1"/>
  <c r="G37" i="2"/>
  <c r="G36" i="2" s="1"/>
  <c r="H37" i="2"/>
  <c r="H36" i="2" s="1"/>
  <c r="H35" i="2" s="1"/>
  <c r="I37" i="2"/>
  <c r="I36" i="2" s="1"/>
  <c r="I35" i="2" s="1"/>
  <c r="J37" i="2"/>
  <c r="J36" i="2" s="1"/>
  <c r="J35" i="2" s="1"/>
  <c r="F38" i="2"/>
  <c r="K38" i="2" s="1"/>
  <c r="F39" i="2"/>
  <c r="K39" i="2" s="1"/>
  <c r="F40" i="2"/>
  <c r="K40" i="2" s="1"/>
  <c r="I16" i="1"/>
  <c r="I15" i="1" s="1"/>
  <c r="D17" i="1"/>
  <c r="D16" i="1" s="1"/>
  <c r="D15" i="1" s="1"/>
  <c r="E17" i="1"/>
  <c r="E16" i="1" s="1"/>
  <c r="E15" i="1" s="1"/>
  <c r="G17" i="1"/>
  <c r="F17" i="1" s="1"/>
  <c r="H17" i="1"/>
  <c r="H16" i="1" s="1"/>
  <c r="H15" i="1" s="1"/>
  <c r="I17" i="1"/>
  <c r="J17" i="1"/>
  <c r="J16" i="1" s="1"/>
  <c r="J15" i="1" s="1"/>
  <c r="F18" i="1"/>
  <c r="K18" i="1" s="1"/>
  <c r="D20" i="1"/>
  <c r="E20" i="1"/>
  <c r="G20" i="1"/>
  <c r="H20" i="1"/>
  <c r="I20" i="1"/>
  <c r="J20" i="1"/>
  <c r="F21" i="1"/>
  <c r="K21" i="1" s="1"/>
  <c r="F22" i="1"/>
  <c r="K22" i="1" s="1"/>
  <c r="F23" i="1"/>
  <c r="K23" i="1"/>
  <c r="F24" i="1"/>
  <c r="K24" i="1"/>
  <c r="F25" i="1"/>
  <c r="K25" i="1" s="1"/>
  <c r="F26" i="1"/>
  <c r="K26" i="1" s="1"/>
  <c r="F27" i="1"/>
  <c r="K27" i="1" s="1"/>
  <c r="D28" i="1"/>
  <c r="E28" i="1"/>
  <c r="G28" i="1"/>
  <c r="H28" i="1"/>
  <c r="H19" i="1" s="1"/>
  <c r="I28" i="1"/>
  <c r="J28" i="1"/>
  <c r="F29" i="1"/>
  <c r="K29" i="1"/>
  <c r="F30" i="1"/>
  <c r="K30" i="1"/>
  <c r="F31" i="1"/>
  <c r="K31" i="1" s="1"/>
  <c r="H32" i="1"/>
  <c r="D33" i="1"/>
  <c r="D32" i="1" s="1"/>
  <c r="E33" i="1"/>
  <c r="E32" i="1" s="1"/>
  <c r="G33" i="1"/>
  <c r="G32" i="1" s="1"/>
  <c r="H33" i="1"/>
  <c r="I33" i="1"/>
  <c r="I32" i="1" s="1"/>
  <c r="J33" i="1"/>
  <c r="J32" i="1" s="1"/>
  <c r="F34" i="1"/>
  <c r="K34" i="1" s="1"/>
  <c r="D36" i="1"/>
  <c r="D35" i="1" s="1"/>
  <c r="D37" i="1"/>
  <c r="E37" i="1"/>
  <c r="E36" i="1" s="1"/>
  <c r="E35" i="1" s="1"/>
  <c r="G37" i="1"/>
  <c r="G36" i="1" s="1"/>
  <c r="H37" i="1"/>
  <c r="H36" i="1" s="1"/>
  <c r="H35" i="1" s="1"/>
  <c r="I37" i="1"/>
  <c r="I36" i="1" s="1"/>
  <c r="I35" i="1" s="1"/>
  <c r="J37" i="1"/>
  <c r="J36" i="1" s="1"/>
  <c r="J35" i="1" s="1"/>
  <c r="F38" i="1"/>
  <c r="K38" i="1" s="1"/>
  <c r="F39" i="1"/>
  <c r="K39" i="1" s="1"/>
  <c r="G41" i="1"/>
  <c r="G40" i="1" s="1"/>
  <c r="H41" i="1"/>
  <c r="H40" i="1" s="1"/>
  <c r="D42" i="1"/>
  <c r="D41" i="1" s="1"/>
  <c r="D40" i="1" s="1"/>
  <c r="E42" i="1"/>
  <c r="E41" i="1" s="1"/>
  <c r="E40" i="1" s="1"/>
  <c r="G42" i="1"/>
  <c r="H42" i="1"/>
  <c r="F42" i="1" s="1"/>
  <c r="K42" i="1" s="1"/>
  <c r="I42" i="1"/>
  <c r="I41" i="1" s="1"/>
  <c r="I40" i="1" s="1"/>
  <c r="J42" i="1"/>
  <c r="J41" i="1" s="1"/>
  <c r="J40" i="1" s="1"/>
  <c r="F43" i="1"/>
  <c r="K43" i="1" s="1"/>
  <c r="F44" i="1"/>
  <c r="K44" i="1" s="1"/>
  <c r="F45" i="1"/>
  <c r="K45" i="1" s="1"/>
  <c r="F46" i="1"/>
  <c r="K46" i="1" s="1"/>
  <c r="J12" i="3" l="1"/>
  <c r="D12" i="3"/>
  <c r="I19" i="1"/>
  <c r="F33" i="2"/>
  <c r="K33" i="2" s="1"/>
  <c r="F19" i="2"/>
  <c r="F17" i="2"/>
  <c r="K17" i="2" s="1"/>
  <c r="H14" i="1"/>
  <c r="H13" i="1" s="1"/>
  <c r="H12" i="1" s="1"/>
  <c r="I19" i="2"/>
  <c r="I14" i="2" s="1"/>
  <c r="I13" i="2" s="1"/>
  <c r="I12" i="2" s="1"/>
  <c r="F23" i="3"/>
  <c r="K23" i="3" s="1"/>
  <c r="H12" i="3"/>
  <c r="F32" i="1"/>
  <c r="K17" i="1"/>
  <c r="F27" i="3"/>
  <c r="K27" i="3" s="1"/>
  <c r="E19" i="2"/>
  <c r="F33" i="1"/>
  <c r="K33" i="1" s="1"/>
  <c r="F28" i="1"/>
  <c r="K28" i="1" s="1"/>
  <c r="F20" i="1"/>
  <c r="K20" i="1" s="1"/>
  <c r="E19" i="1"/>
  <c r="E14" i="1" s="1"/>
  <c r="E13" i="1" s="1"/>
  <c r="E12" i="1" s="1"/>
  <c r="F40" i="1"/>
  <c r="K40" i="1" s="1"/>
  <c r="D19" i="1"/>
  <c r="D14" i="1" s="1"/>
  <c r="D13" i="1" s="1"/>
  <c r="D12" i="1" s="1"/>
  <c r="J19" i="1"/>
  <c r="J14" i="1" s="1"/>
  <c r="J13" i="1" s="1"/>
  <c r="J12" i="1" s="1"/>
  <c r="G25" i="3"/>
  <c r="F25" i="3" s="1"/>
  <c r="K25" i="3" s="1"/>
  <c r="F26" i="3"/>
  <c r="K26" i="3" s="1"/>
  <c r="G14" i="3"/>
  <c r="F15" i="3"/>
  <c r="K15" i="3" s="1"/>
  <c r="E12" i="3"/>
  <c r="F18" i="3"/>
  <c r="K18" i="3" s="1"/>
  <c r="F21" i="3"/>
  <c r="K21" i="3" s="1"/>
  <c r="I12" i="3"/>
  <c r="F22" i="3"/>
  <c r="K22" i="3" s="1"/>
  <c r="F19" i="3"/>
  <c r="K19" i="3" s="1"/>
  <c r="F16" i="3"/>
  <c r="K16" i="3" s="1"/>
  <c r="H12" i="2"/>
  <c r="D14" i="2"/>
  <c r="D13" i="2" s="1"/>
  <c r="D12" i="2" s="1"/>
  <c r="F32" i="2"/>
  <c r="K32" i="2" s="1"/>
  <c r="G31" i="2"/>
  <c r="F31" i="2" s="1"/>
  <c r="K31" i="2" s="1"/>
  <c r="G14" i="2"/>
  <c r="F15" i="2"/>
  <c r="K15" i="2" s="1"/>
  <c r="K19" i="2"/>
  <c r="G35" i="2"/>
  <c r="F35" i="2" s="1"/>
  <c r="K35" i="2" s="1"/>
  <c r="F36" i="2"/>
  <c r="K36" i="2" s="1"/>
  <c r="E14" i="2"/>
  <c r="E13" i="2" s="1"/>
  <c r="E12" i="2" s="1"/>
  <c r="J14" i="2"/>
  <c r="J13" i="2" s="1"/>
  <c r="J12" i="2" s="1"/>
  <c r="F37" i="2"/>
  <c r="K37" i="2" s="1"/>
  <c r="F28" i="2"/>
  <c r="K28" i="2" s="1"/>
  <c r="F16" i="2"/>
  <c r="K16" i="2" s="1"/>
  <c r="K32" i="1"/>
  <c r="F36" i="1"/>
  <c r="K36" i="1" s="1"/>
  <c r="G35" i="1"/>
  <c r="F35" i="1" s="1"/>
  <c r="K35" i="1" s="1"/>
  <c r="I14" i="1"/>
  <c r="I13" i="1" s="1"/>
  <c r="I12" i="1" s="1"/>
  <c r="F41" i="1"/>
  <c r="K41" i="1" s="1"/>
  <c r="G19" i="1"/>
  <c r="F19" i="1" s="1"/>
  <c r="K19" i="1" s="1"/>
  <c r="G16" i="1"/>
  <c r="F37" i="1"/>
  <c r="K37" i="1" s="1"/>
  <c r="G13" i="3" l="1"/>
  <c r="F14" i="3"/>
  <c r="K14" i="3" s="1"/>
  <c r="F14" i="2"/>
  <c r="K14" i="2" s="1"/>
  <c r="G13" i="2"/>
  <c r="G15" i="1"/>
  <c r="F16" i="1"/>
  <c r="K16" i="1" s="1"/>
  <c r="G12" i="3" l="1"/>
  <c r="F12" i="3" s="1"/>
  <c r="K12" i="3" s="1"/>
  <c r="F13" i="3"/>
  <c r="K13" i="3" s="1"/>
  <c r="G12" i="2"/>
  <c r="F12" i="2" s="1"/>
  <c r="K12" i="2" s="1"/>
  <c r="F13" i="2"/>
  <c r="K13" i="2" s="1"/>
  <c r="G14" i="1"/>
  <c r="F15" i="1"/>
  <c r="K15" i="1" s="1"/>
  <c r="F14" i="1" l="1"/>
  <c r="K14" i="1" s="1"/>
  <c r="G13" i="1"/>
  <c r="G12" i="1" l="1"/>
  <c r="F12" i="1" s="1"/>
  <c r="K12" i="1" s="1"/>
  <c r="F13" i="1"/>
  <c r="K13" i="1" s="1"/>
</calcChain>
</file>

<file path=xl/sharedStrings.xml><?xml version="1.0" encoding="utf-8"?>
<sst xmlns="http://schemas.openxmlformats.org/spreadsheetml/2006/main" count="413" uniqueCount="164">
  <si>
    <t>CONSOLIDAT</t>
  </si>
  <si>
    <t>CUI: 4842400</t>
  </si>
  <si>
    <t xml:space="preserve"> Anexa 9</t>
  </si>
  <si>
    <t>Cont de executie - Venituri - Bugetul institutiilor publice si activitatilor finantate integral sau partial din venituri proprii</t>
  </si>
  <si>
    <t>Trimestrul: 1, Anul: 2024</t>
  </si>
  <si>
    <t>Denumirea indicatorilor</t>
  </si>
  <si>
    <t>A</t>
  </si>
  <si>
    <t>Cod indicator</t>
  </si>
  <si>
    <t>B</t>
  </si>
  <si>
    <t>Prevederi bugetare anuale aprobate la finele perioadei de raportare</t>
  </si>
  <si>
    <t>Prevederi bugetare trimestriale cumulate</t>
  </si>
  <si>
    <t>Drepturi constatate</t>
  </si>
  <si>
    <t>Total, din care:</t>
  </si>
  <si>
    <t>3=4+5</t>
  </si>
  <si>
    <t>din anii precedenţi</t>
  </si>
  <si>
    <t>din anul  curent</t>
  </si>
  <si>
    <t>Încasări realizate</t>
  </si>
  <si>
    <t>Stingeri pe alte căi decât încasări</t>
  </si>
  <si>
    <t>Drepturi constatate de încasat</t>
  </si>
  <si>
    <t>8=3-6-7</t>
  </si>
  <si>
    <t>1</t>
  </si>
  <si>
    <t>TOTAL VENITURI (cod 00.02+00.15+00.17+45.10+46.10+48.10)</t>
  </si>
  <si>
    <t>00.01</t>
  </si>
  <si>
    <t>2</t>
  </si>
  <si>
    <t>I.  VENITURI CURENTE ( cod 00.03+00.12)</t>
  </si>
  <si>
    <t>00.02</t>
  </si>
  <si>
    <t>12</t>
  </si>
  <si>
    <t>C.   VENITURI NEFISCALE ( cod 00.13+00.14)</t>
  </si>
  <si>
    <t>00.12</t>
  </si>
  <si>
    <t>13</t>
  </si>
  <si>
    <t>C1.  VENITURI DIN PROPRIETATE (cod 30.10)</t>
  </si>
  <si>
    <t>00.13</t>
  </si>
  <si>
    <t>14</t>
  </si>
  <si>
    <t xml:space="preserve">Venituri din proprietate  (cod 30.10.03+30.10.05+30.10.09+30.10.50) </t>
  </si>
  <si>
    <t>30.10</t>
  </si>
  <si>
    <t>16</t>
  </si>
  <si>
    <t>Venituri din concesiuni si inchirieri</t>
  </si>
  <si>
    <t>30.10.05</t>
  </si>
  <si>
    <t>17</t>
  </si>
  <si>
    <t>Alte venituri din concesiuni si inchirieri de catre institutiile publice</t>
  </si>
  <si>
    <t>30.10.05.30</t>
  </si>
  <si>
    <t>25</t>
  </si>
  <si>
    <t>C2.  VANZARI DE BUNURI SI SERVICII (cod 33.10+34.10+35.10+36.10+37.10)</t>
  </si>
  <si>
    <t>00.14</t>
  </si>
  <si>
    <t>26</t>
  </si>
  <si>
    <t xml:space="preserve">Venituri din prestari de servicii si alte activitati (cod 33.10.05+33.10.08+33.10.13+33.10.14+33.10.16+33.10.17+33.10.19+33.10.21+33.10.50) </t>
  </si>
  <si>
    <t>33.10</t>
  </si>
  <si>
    <t>28</t>
  </si>
  <si>
    <t>Taxe si alte venituri in invatamnt</t>
  </si>
  <si>
    <t>33.10.05</t>
  </si>
  <si>
    <t>29</t>
  </si>
  <si>
    <t>Venituri din prestari de servicii</t>
  </si>
  <si>
    <t>33.10.08</t>
  </si>
  <si>
    <t>32</t>
  </si>
  <si>
    <t>Contributia elevilor si studentilor pentru internate, camine si cantine</t>
  </si>
  <si>
    <t>33.10.14</t>
  </si>
  <si>
    <t>33</t>
  </si>
  <si>
    <t>Venituri din valorificarea produselor obtinute din activitatea proprie sau anexa</t>
  </si>
  <si>
    <t>33.10.16</t>
  </si>
  <si>
    <t>37</t>
  </si>
  <si>
    <t>Venituri din contractele incheiate cu casele de asigurari sociale de sanatate</t>
  </si>
  <si>
    <t>33.10.21</t>
  </si>
  <si>
    <t>38</t>
  </si>
  <si>
    <t>Venituri din contractele incheiate cu directiile de sanatate publica din sume alocate de la bugetul de stat</t>
  </si>
  <si>
    <t>33.10.30</t>
  </si>
  <si>
    <t>41</t>
  </si>
  <si>
    <t>Alte venituri din prestari de servicii si alte activitati</t>
  </si>
  <si>
    <t>33.10.50</t>
  </si>
  <si>
    <t>55</t>
  </si>
  <si>
    <t>Transferuri voluntare, altele decât subvenţiile (cod 37.10.01+37.10.50)</t>
  </si>
  <si>
    <t>37.10</t>
  </si>
  <si>
    <t>56</t>
  </si>
  <si>
    <t>Donatii si sponsorizari</t>
  </si>
  <si>
    <t>37.10.01</t>
  </si>
  <si>
    <t>57</t>
  </si>
  <si>
    <t xml:space="preserve">Vărsăminte din secţiunea de funcţionare pentru finanţarea secţiunii de dezvoltare a bugetului local (cu semnul minus) </t>
  </si>
  <si>
    <t>37.10.03</t>
  </si>
  <si>
    <t>58</t>
  </si>
  <si>
    <t>Vărsăminte din secţiunea de funcţionare</t>
  </si>
  <si>
    <t>37.10.04</t>
  </si>
  <si>
    <t>60</t>
  </si>
  <si>
    <t>II. VENITURI DIN CAPITAL (cod 39.10)</t>
  </si>
  <si>
    <t>00.15</t>
  </si>
  <si>
    <t>61</t>
  </si>
  <si>
    <t>Venituri din valorificarea unor bunuri (cod 39.10.01+39.10.50)</t>
  </si>
  <si>
    <t>39.10</t>
  </si>
  <si>
    <t>62</t>
  </si>
  <si>
    <t>Venituri din valorificarea unor bunuri ale institutiilor publice</t>
  </si>
  <si>
    <t>39.10.01</t>
  </si>
  <si>
    <t>65</t>
  </si>
  <si>
    <t>III. OPERAŢIUNI FINANCIARE (cod 40.10+41.10)</t>
  </si>
  <si>
    <t>00.16</t>
  </si>
  <si>
    <t>66</t>
  </si>
  <si>
    <t>Încasări din rambursarea împrumuturilor acordate (cod 40.10.16)</t>
  </si>
  <si>
    <t>40.10</t>
  </si>
  <si>
    <t>67</t>
  </si>
  <si>
    <t>Sume utilizate din excedentul anului precedent pentru efectuarea de cheltuieli</t>
  </si>
  <si>
    <t>40.10.15</t>
  </si>
  <si>
    <t>68</t>
  </si>
  <si>
    <t>Sume utilizate de administratiile locale din excedentul anului precedent pentru secţiunea de funcţionare</t>
  </si>
  <si>
    <t>40.10.15.01</t>
  </si>
  <si>
    <t>69</t>
  </si>
  <si>
    <t>Sume utilizate de administratiile locale din excedentul anului precedent pentru secţiunea de dezvoltare</t>
  </si>
  <si>
    <t>40.10.15.02</t>
  </si>
  <si>
    <t>78</t>
  </si>
  <si>
    <t>IV.  SUBVENTII (cod 00.18)</t>
  </si>
  <si>
    <t>00.17</t>
  </si>
  <si>
    <t>79</t>
  </si>
  <si>
    <t>SUBVENTII DE LA ALTE NIVELE ALE ADMINISTRATIEI PUBLICE (cod 42.10+43.10)</t>
  </si>
  <si>
    <t>00.18</t>
  </si>
  <si>
    <t>107</t>
  </si>
  <si>
    <t>SUBVENTII DE LA ALTE ADMINISTRATII (cod43.10.09+43.10.10+43.10.14 la 43.10.17+43.10.19+43.10.22+43.10.25+43.10.26+43.10.27+43.10.31+43.10.32+43.10.33+43.10.34+43.10.35+43.10.37+43.10.38+43.10.40+43.10.43+43.10.45)</t>
  </si>
  <si>
    <t>43.10</t>
  </si>
  <si>
    <t>108</t>
  </si>
  <si>
    <t>Subventii pentru institutii publice</t>
  </si>
  <si>
    <t>43.10.09</t>
  </si>
  <si>
    <t>109</t>
  </si>
  <si>
    <t>Subventii din bugetele locale pentru finantarea cheltuielilor curente din domeniul sanatatii</t>
  </si>
  <si>
    <t>43.10.10</t>
  </si>
  <si>
    <t>111</t>
  </si>
  <si>
    <t>Subventii din bugetele locale pentru finantarea cheltuielilor de capital din domeniul sanatatii</t>
  </si>
  <si>
    <t>43.10.14</t>
  </si>
  <si>
    <t>130</t>
  </si>
  <si>
    <t>Subventii din bugetul Fondului national unic de asigurări sociale de sănătate pentru acoperirea cresterilor salariale</t>
  </si>
  <si>
    <t>43.10.33</t>
  </si>
  <si>
    <t>PRIMAR</t>
  </si>
  <si>
    <t>NEGURĂ MIHĂIŢĂ</t>
  </si>
  <si>
    <t>DIRECTOR EXECUTIV</t>
  </si>
  <si>
    <t>FLORESCU IULIANA</t>
  </si>
  <si>
    <t/>
  </si>
  <si>
    <t>Cont de executie - Venituri - Bugetul institutiilor publice si activitatilor finantate integral sau partial din venituri proprii - sectiunea functionare</t>
  </si>
  <si>
    <t>VENITURILE SECŢIUNII DE FUNCŢIONARE - TOTAL</t>
  </si>
  <si>
    <t>54</t>
  </si>
  <si>
    <t>59</t>
  </si>
  <si>
    <t>75</t>
  </si>
  <si>
    <t>76</t>
  </si>
  <si>
    <t>77</t>
  </si>
  <si>
    <t>82</t>
  </si>
  <si>
    <t>Cont de executie - Venituri - Bugetul institutiilor publice si activitatilor finantate integral sau partial din venituri proprii - sectiunea dezvoltare</t>
  </si>
  <si>
    <t>VENITURILE SECŢIUNII DE DEZVOLTARE - TOTAL</t>
  </si>
  <si>
    <t>3</t>
  </si>
  <si>
    <t>4</t>
  </si>
  <si>
    <t>7</t>
  </si>
  <si>
    <t>8</t>
  </si>
  <si>
    <t>9</t>
  </si>
  <si>
    <t>10</t>
  </si>
  <si>
    <t>11</t>
  </si>
  <si>
    <t>15</t>
  </si>
  <si>
    <t>22</t>
  </si>
  <si>
    <t>23</t>
  </si>
  <si>
    <t>47</t>
  </si>
  <si>
    <t>48</t>
  </si>
  <si>
    <t>CONSILIUL LOCAL</t>
  </si>
  <si>
    <t>SECȚIUNEA DE FUNCȚIONARE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</si>
  <si>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</si>
  <si>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</si>
  <si>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</si>
  <si>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</si>
  <si>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</si>
  <si>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</si>
  <si>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</si>
  <si>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</si>
  <si>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</si>
  <si>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MUNICIPIUL CÂMPULUNG MOLDOVENESC                                        ANEXA NR. 3 LA HCL NR. 67/2024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</si>
</sst>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5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4" fillId="0" borderId="2" xfId="0" applyNumberFormat="1" applyFont="1" applyBorder="1" applyAlignment="1">
      <alignment wrapText="1" shrinkToFit="1"/>
    </xf>
    <xf numFmtId="4" fontId="4" fillId="0" borderId="2" xfId="0" applyNumberFormat="1" applyFont="1" applyBorder="1" applyAlignment="1">
      <alignment wrapText="1"/>
    </xf>
    <xf numFmtId="0" fontId="1" fillId="0" borderId="0" xfId="0" applyFont="1"/>
    <xf numFmtId="49" fontId="7" fillId="0" borderId="0" xfId="0" applyNumberFormat="1" applyFont="1" applyAlignment="1">
      <alignment wrapText="1" shrinkToFit="1"/>
    </xf>
    <xf numFmtId="0" fontId="7" fillId="0" borderId="0" xfId="0" applyFont="1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3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0" fontId="5" fillId="0" borderId="1" xfId="0" applyFont="1" applyBorder="1" applyAlignment="1">
      <alignment horizontal="center" vertical="center" wrapText="1" shrinkToFit="1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49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9E9EC-F3D4-4A49-80EC-198D3608069D}">
  <dimension ref="A1:T113"/>
  <sheetViews>
    <sheetView tabSelected="1" topLeftCell="B1" workbookViewId="0">
      <selection sqref="A1:K1"/>
    </sheetView>
  </sheetViews>
  <sheetFormatPr defaultRowHeight="14.4" x14ac:dyDescent="0.3"/>
  <cols>
    <col min="1" max="1" width="3.44140625" hidden="1" customWidth="1"/>
    <col min="2" max="2" width="41" customWidth="1"/>
    <col min="3" max="3" width="11.6640625" customWidth="1"/>
    <col min="4" max="4" width="13.33203125" customWidth="1"/>
    <col min="5" max="5" width="13" customWidth="1"/>
    <col min="6" max="8" width="14.44140625" hidden="1" customWidth="1"/>
    <col min="9" max="9" width="13" customWidth="1"/>
    <col min="10" max="10" width="14.44140625" hidden="1" customWidth="1"/>
    <col min="11" max="11" width="0.44140625" hidden="1" customWidth="1"/>
  </cols>
  <sheetData>
    <row r="1" spans="1:11" x14ac:dyDescent="0.3">
      <c r="A1" s="10" t="s">
        <v>163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3">
      <c r="A2" s="10" t="s">
        <v>152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x14ac:dyDescent="0.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49.5" customHeight="1" x14ac:dyDescent="0.3">
      <c r="A4" s="12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3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ht="15" thickBot="1" x14ac:dyDescent="0.35"/>
    <row r="7" spans="1:11" s="2" customFormat="1" ht="15" thickBot="1" x14ac:dyDescent="0.35">
      <c r="A7" s="14" t="s">
        <v>5</v>
      </c>
      <c r="B7" s="14"/>
      <c r="C7" s="14" t="s">
        <v>7</v>
      </c>
      <c r="D7" s="14" t="s">
        <v>9</v>
      </c>
      <c r="E7" s="14" t="s">
        <v>10</v>
      </c>
      <c r="F7" s="14" t="s">
        <v>11</v>
      </c>
      <c r="G7" s="14"/>
      <c r="H7" s="14"/>
      <c r="I7" s="14" t="s">
        <v>16</v>
      </c>
      <c r="J7" s="14" t="s">
        <v>17</v>
      </c>
      <c r="K7" s="14" t="s">
        <v>18</v>
      </c>
    </row>
    <row r="8" spans="1:11" s="2" customFormat="1" ht="15" thickBot="1" x14ac:dyDescent="0.35">
      <c r="A8" s="14"/>
      <c r="B8" s="14"/>
      <c r="C8" s="14"/>
      <c r="D8" s="14"/>
      <c r="E8" s="14"/>
      <c r="F8" s="14" t="s">
        <v>12</v>
      </c>
      <c r="G8" s="14" t="s">
        <v>14</v>
      </c>
      <c r="H8" s="14" t="s">
        <v>15</v>
      </c>
      <c r="I8" s="14"/>
      <c r="J8" s="14"/>
      <c r="K8" s="14"/>
    </row>
    <row r="9" spans="1:11" s="2" customFormat="1" ht="15" thickBot="1" x14ac:dyDescent="0.3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s="2" customFormat="1" ht="27.75" customHeight="1" thickBot="1" x14ac:dyDescent="0.3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s="2" customFormat="1" ht="72" thickBot="1" x14ac:dyDescent="0.35">
      <c r="A11" s="14" t="s">
        <v>6</v>
      </c>
      <c r="B11" s="14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ht="21.6" x14ac:dyDescent="0.3">
      <c r="A12" s="5" t="s">
        <v>20</v>
      </c>
      <c r="B12" s="5" t="s">
        <v>21</v>
      </c>
      <c r="C12" s="5" t="s">
        <v>22</v>
      </c>
      <c r="D12" s="6">
        <f>D13+D32+D35+D40</f>
        <v>53031300</v>
      </c>
      <c r="E12" s="6">
        <f>E13+E32+E35+E40</f>
        <v>15268230</v>
      </c>
      <c r="F12" s="6">
        <f t="shared" ref="F12:F46" si="0">G12+H12</f>
        <v>15133374</v>
      </c>
      <c r="G12" s="6">
        <f>G13+G32+G35+G40</f>
        <v>998056</v>
      </c>
      <c r="H12" s="6">
        <f>H13+H32+H35+H40</f>
        <v>14135318</v>
      </c>
      <c r="I12" s="6">
        <f>I13+I32+I35+I40</f>
        <v>14277071</v>
      </c>
      <c r="J12" s="6">
        <f>J13+J32+J35+J40</f>
        <v>45593</v>
      </c>
      <c r="K12" s="6">
        <f t="shared" ref="K12:K46" si="1">F12-I12-J12</f>
        <v>810710</v>
      </c>
    </row>
    <row r="13" spans="1:11" s="2" customFormat="1" x14ac:dyDescent="0.3">
      <c r="A13" s="5" t="s">
        <v>23</v>
      </c>
      <c r="B13" s="5" t="s">
        <v>24</v>
      </c>
      <c r="C13" s="5" t="s">
        <v>25</v>
      </c>
      <c r="D13" s="6">
        <f>+D14</f>
        <v>25386810</v>
      </c>
      <c r="E13" s="6">
        <f>+E14</f>
        <v>7483010</v>
      </c>
      <c r="F13" s="6">
        <f t="shared" si="0"/>
        <v>7565985</v>
      </c>
      <c r="G13" s="6">
        <f>+G14</f>
        <v>998056</v>
      </c>
      <c r="H13" s="6">
        <f>+H14</f>
        <v>6567929</v>
      </c>
      <c r="I13" s="6">
        <f>+I14</f>
        <v>6709682</v>
      </c>
      <c r="J13" s="6">
        <f>+J14</f>
        <v>45593</v>
      </c>
      <c r="K13" s="6">
        <f t="shared" si="1"/>
        <v>810710</v>
      </c>
    </row>
    <row r="14" spans="1:11" s="2" customFormat="1" x14ac:dyDescent="0.3">
      <c r="A14" s="5" t="s">
        <v>26</v>
      </c>
      <c r="B14" s="5" t="s">
        <v>27</v>
      </c>
      <c r="C14" s="5" t="s">
        <v>28</v>
      </c>
      <c r="D14" s="6">
        <f>D15+D19</f>
        <v>25386810</v>
      </c>
      <c r="E14" s="6">
        <f>E15+E19</f>
        <v>7483010</v>
      </c>
      <c r="F14" s="6">
        <f t="shared" si="0"/>
        <v>7565985</v>
      </c>
      <c r="G14" s="6">
        <f>G15+G19</f>
        <v>998056</v>
      </c>
      <c r="H14" s="6">
        <f>H15+H19</f>
        <v>6567929</v>
      </c>
      <c r="I14" s="6">
        <f>I15+I19</f>
        <v>6709682</v>
      </c>
      <c r="J14" s="6">
        <f>J15+J19</f>
        <v>45593</v>
      </c>
      <c r="K14" s="6">
        <f t="shared" si="1"/>
        <v>810710</v>
      </c>
    </row>
    <row r="15" spans="1:11" s="2" customFormat="1" x14ac:dyDescent="0.3">
      <c r="A15" s="5" t="s">
        <v>29</v>
      </c>
      <c r="B15" s="5" t="s">
        <v>30</v>
      </c>
      <c r="C15" s="5" t="s">
        <v>31</v>
      </c>
      <c r="D15" s="6">
        <f>D16</f>
        <v>121800</v>
      </c>
      <c r="E15" s="6">
        <f>E16</f>
        <v>33500</v>
      </c>
      <c r="F15" s="6">
        <f t="shared" si="0"/>
        <v>48813</v>
      </c>
      <c r="G15" s="6">
        <f>G16</f>
        <v>8378</v>
      </c>
      <c r="H15" s="6">
        <f>H16</f>
        <v>40435</v>
      </c>
      <c r="I15" s="6">
        <f>I16</f>
        <v>39670</v>
      </c>
      <c r="J15" s="6">
        <f>J16</f>
        <v>7433</v>
      </c>
      <c r="K15" s="6">
        <f t="shared" si="1"/>
        <v>1710</v>
      </c>
    </row>
    <row r="16" spans="1:11" s="2" customFormat="1" ht="21.6" x14ac:dyDescent="0.3">
      <c r="A16" s="5" t="s">
        <v>32</v>
      </c>
      <c r="B16" s="5" t="s">
        <v>33</v>
      </c>
      <c r="C16" s="5" t="s">
        <v>34</v>
      </c>
      <c r="D16" s="6">
        <f>+D17</f>
        <v>121800</v>
      </c>
      <c r="E16" s="6">
        <f>+E17</f>
        <v>33500</v>
      </c>
      <c r="F16" s="6">
        <f t="shared" si="0"/>
        <v>48813</v>
      </c>
      <c r="G16" s="6">
        <f>+G17</f>
        <v>8378</v>
      </c>
      <c r="H16" s="6">
        <f>+H17</f>
        <v>40435</v>
      </c>
      <c r="I16" s="6">
        <f>+I17</f>
        <v>39670</v>
      </c>
      <c r="J16" s="6">
        <f>+J17</f>
        <v>7433</v>
      </c>
      <c r="K16" s="6">
        <f t="shared" si="1"/>
        <v>1710</v>
      </c>
    </row>
    <row r="17" spans="1:11" s="2" customFormat="1" x14ac:dyDescent="0.3">
      <c r="A17" s="5" t="s">
        <v>35</v>
      </c>
      <c r="B17" s="5" t="s">
        <v>36</v>
      </c>
      <c r="C17" s="5" t="s">
        <v>37</v>
      </c>
      <c r="D17" s="6">
        <f>D18</f>
        <v>121800</v>
      </c>
      <c r="E17" s="6">
        <f>E18</f>
        <v>33500</v>
      </c>
      <c r="F17" s="6">
        <f t="shared" si="0"/>
        <v>48813</v>
      </c>
      <c r="G17" s="6">
        <f>G18</f>
        <v>8378</v>
      </c>
      <c r="H17" s="6">
        <f>H18</f>
        <v>40435</v>
      </c>
      <c r="I17" s="6">
        <f>I18</f>
        <v>39670</v>
      </c>
      <c r="J17" s="6">
        <f>J18</f>
        <v>7433</v>
      </c>
      <c r="K17" s="6">
        <f t="shared" si="1"/>
        <v>1710</v>
      </c>
    </row>
    <row r="18" spans="1:11" s="2" customFormat="1" ht="21.6" x14ac:dyDescent="0.3">
      <c r="A18" s="5" t="s">
        <v>38</v>
      </c>
      <c r="B18" s="5" t="s">
        <v>39</v>
      </c>
      <c r="C18" s="5" t="s">
        <v>40</v>
      </c>
      <c r="D18" s="6">
        <v>121800</v>
      </c>
      <c r="E18" s="6">
        <v>33500</v>
      </c>
      <c r="F18" s="6">
        <f t="shared" si="0"/>
        <v>48813</v>
      </c>
      <c r="G18" s="6">
        <v>8378</v>
      </c>
      <c r="H18" s="6">
        <v>40435</v>
      </c>
      <c r="I18" s="6">
        <v>39670</v>
      </c>
      <c r="J18" s="6">
        <v>7433</v>
      </c>
      <c r="K18" s="6">
        <f t="shared" si="1"/>
        <v>1710</v>
      </c>
    </row>
    <row r="19" spans="1:11" s="2" customFormat="1" ht="21.6" x14ac:dyDescent="0.3">
      <c r="A19" s="5" t="s">
        <v>41</v>
      </c>
      <c r="B19" s="5" t="s">
        <v>42</v>
      </c>
      <c r="C19" s="5" t="s">
        <v>43</v>
      </c>
      <c r="D19" s="6">
        <f>D20+D28</f>
        <v>25265010</v>
      </c>
      <c r="E19" s="6">
        <f>E20+E28</f>
        <v>7449510</v>
      </c>
      <c r="F19" s="6">
        <f t="shared" si="0"/>
        <v>7517172</v>
      </c>
      <c r="G19" s="6">
        <f>G20+G28</f>
        <v>989678</v>
      </c>
      <c r="H19" s="6">
        <f>H20+H28</f>
        <v>6527494</v>
      </c>
      <c r="I19" s="6">
        <f>I20+I28</f>
        <v>6670012</v>
      </c>
      <c r="J19" s="6">
        <f>J20+J28</f>
        <v>38160</v>
      </c>
      <c r="K19" s="6">
        <f t="shared" si="1"/>
        <v>809000</v>
      </c>
    </row>
    <row r="20" spans="1:11" s="2" customFormat="1" ht="31.8" x14ac:dyDescent="0.3">
      <c r="A20" s="5" t="s">
        <v>44</v>
      </c>
      <c r="B20" s="5" t="s">
        <v>45</v>
      </c>
      <c r="C20" s="5" t="s">
        <v>46</v>
      </c>
      <c r="D20" s="6">
        <f>+D21+D22+D23+D24+D25+D26+D27</f>
        <v>25245010</v>
      </c>
      <c r="E20" s="6">
        <f>+E21+E22+E23+E24+E25+E26+E27</f>
        <v>7429510</v>
      </c>
      <c r="F20" s="6">
        <f t="shared" si="0"/>
        <v>7497172</v>
      </c>
      <c r="G20" s="6">
        <f>+G21+G22+G23+G24+G25+G26+G27</f>
        <v>989678</v>
      </c>
      <c r="H20" s="6">
        <f>+H21+H22+H23+H24+H25+H26+H27</f>
        <v>6507494</v>
      </c>
      <c r="I20" s="6">
        <f>+I21+I22+I23+I24+I25+I26+I27</f>
        <v>6650012</v>
      </c>
      <c r="J20" s="6">
        <f>+J21+J22+J23+J24+J25+J26+J27</f>
        <v>38160</v>
      </c>
      <c r="K20" s="6">
        <f t="shared" si="1"/>
        <v>809000</v>
      </c>
    </row>
    <row r="21" spans="1:11" s="2" customFormat="1" x14ac:dyDescent="0.3">
      <c r="A21" s="5" t="s">
        <v>47</v>
      </c>
      <c r="B21" s="5" t="s">
        <v>48</v>
      </c>
      <c r="C21" s="5" t="s">
        <v>49</v>
      </c>
      <c r="D21" s="6">
        <v>20000</v>
      </c>
      <c r="E21" s="6">
        <v>0</v>
      </c>
      <c r="F21" s="6">
        <f t="shared" si="0"/>
        <v>600</v>
      </c>
      <c r="G21" s="6">
        <v>0</v>
      </c>
      <c r="H21" s="6">
        <v>600</v>
      </c>
      <c r="I21" s="6">
        <v>600</v>
      </c>
      <c r="J21" s="6">
        <v>0</v>
      </c>
      <c r="K21" s="6">
        <f t="shared" si="1"/>
        <v>0</v>
      </c>
    </row>
    <row r="22" spans="1:11" s="2" customFormat="1" x14ac:dyDescent="0.3">
      <c r="A22" s="5" t="s">
        <v>50</v>
      </c>
      <c r="B22" s="5" t="s">
        <v>51</v>
      </c>
      <c r="C22" s="5" t="s">
        <v>52</v>
      </c>
      <c r="D22" s="6">
        <v>389510</v>
      </c>
      <c r="E22" s="6">
        <v>126510</v>
      </c>
      <c r="F22" s="6">
        <f t="shared" si="0"/>
        <v>181455</v>
      </c>
      <c r="G22" s="6">
        <v>82066</v>
      </c>
      <c r="H22" s="6">
        <v>99389</v>
      </c>
      <c r="I22" s="6">
        <v>137548</v>
      </c>
      <c r="J22" s="6">
        <v>36099</v>
      </c>
      <c r="K22" s="6">
        <f t="shared" si="1"/>
        <v>7808</v>
      </c>
    </row>
    <row r="23" spans="1:11" s="2" customFormat="1" ht="21.6" x14ac:dyDescent="0.3">
      <c r="A23" s="5" t="s">
        <v>53</v>
      </c>
      <c r="B23" s="5" t="s">
        <v>54</v>
      </c>
      <c r="C23" s="5" t="s">
        <v>55</v>
      </c>
      <c r="D23" s="6">
        <v>649500</v>
      </c>
      <c r="E23" s="6">
        <v>225000</v>
      </c>
      <c r="F23" s="6">
        <f t="shared" si="0"/>
        <v>221360</v>
      </c>
      <c r="G23" s="6">
        <v>0</v>
      </c>
      <c r="H23" s="6">
        <v>221360</v>
      </c>
      <c r="I23" s="6">
        <v>219299</v>
      </c>
      <c r="J23" s="6">
        <v>2061</v>
      </c>
      <c r="K23" s="6">
        <f t="shared" si="1"/>
        <v>0</v>
      </c>
    </row>
    <row r="24" spans="1:11" s="2" customFormat="1" ht="21.6" x14ac:dyDescent="0.3">
      <c r="A24" s="5" t="s">
        <v>56</v>
      </c>
      <c r="B24" s="5" t="s">
        <v>57</v>
      </c>
      <c r="C24" s="5" t="s">
        <v>58</v>
      </c>
      <c r="D24" s="6">
        <v>28000</v>
      </c>
      <c r="E24" s="6">
        <v>7000</v>
      </c>
      <c r="F24" s="6">
        <f t="shared" si="0"/>
        <v>5745</v>
      </c>
      <c r="G24" s="6">
        <v>0</v>
      </c>
      <c r="H24" s="6">
        <v>5745</v>
      </c>
      <c r="I24" s="6">
        <v>5745</v>
      </c>
      <c r="J24" s="6">
        <v>0</v>
      </c>
      <c r="K24" s="6">
        <f t="shared" si="1"/>
        <v>0</v>
      </c>
    </row>
    <row r="25" spans="1:11" s="2" customFormat="1" ht="21.6" x14ac:dyDescent="0.3">
      <c r="A25" s="5" t="s">
        <v>59</v>
      </c>
      <c r="B25" s="5" t="s">
        <v>60</v>
      </c>
      <c r="C25" s="5" t="s">
        <v>61</v>
      </c>
      <c r="D25" s="6">
        <v>22621000</v>
      </c>
      <c r="E25" s="6">
        <v>6702000</v>
      </c>
      <c r="F25" s="6">
        <f t="shared" si="0"/>
        <v>6765700</v>
      </c>
      <c r="G25" s="6">
        <v>907612</v>
      </c>
      <c r="H25" s="6">
        <v>5858088</v>
      </c>
      <c r="I25" s="6">
        <v>5964508</v>
      </c>
      <c r="J25" s="6">
        <v>0</v>
      </c>
      <c r="K25" s="6">
        <f t="shared" si="1"/>
        <v>801192</v>
      </c>
    </row>
    <row r="26" spans="1:11" s="2" customFormat="1" ht="31.8" x14ac:dyDescent="0.3">
      <c r="A26" s="5" t="s">
        <v>62</v>
      </c>
      <c r="B26" s="5" t="s">
        <v>63</v>
      </c>
      <c r="C26" s="5" t="s">
        <v>64</v>
      </c>
      <c r="D26" s="6">
        <v>1387000</v>
      </c>
      <c r="E26" s="6">
        <v>349000</v>
      </c>
      <c r="F26" s="6">
        <f t="shared" si="0"/>
        <v>302951</v>
      </c>
      <c r="G26" s="6">
        <v>0</v>
      </c>
      <c r="H26" s="6">
        <v>302951</v>
      </c>
      <c r="I26" s="6">
        <v>302951</v>
      </c>
      <c r="J26" s="6">
        <v>0</v>
      </c>
      <c r="K26" s="6">
        <f t="shared" si="1"/>
        <v>0</v>
      </c>
    </row>
    <row r="27" spans="1:11" s="2" customFormat="1" x14ac:dyDescent="0.3">
      <c r="A27" s="5" t="s">
        <v>65</v>
      </c>
      <c r="B27" s="5" t="s">
        <v>66</v>
      </c>
      <c r="C27" s="5" t="s">
        <v>67</v>
      </c>
      <c r="D27" s="6">
        <v>150000</v>
      </c>
      <c r="E27" s="6">
        <v>20000</v>
      </c>
      <c r="F27" s="6">
        <f t="shared" si="0"/>
        <v>19361</v>
      </c>
      <c r="G27" s="6">
        <v>0</v>
      </c>
      <c r="H27" s="6">
        <v>19361</v>
      </c>
      <c r="I27" s="6">
        <v>19361</v>
      </c>
      <c r="J27" s="6">
        <v>0</v>
      </c>
      <c r="K27" s="6">
        <f t="shared" si="1"/>
        <v>0</v>
      </c>
    </row>
    <row r="28" spans="1:11" s="2" customFormat="1" ht="21.6" x14ac:dyDescent="0.3">
      <c r="A28" s="5" t="s">
        <v>68</v>
      </c>
      <c r="B28" s="5" t="s">
        <v>69</v>
      </c>
      <c r="C28" s="5" t="s">
        <v>70</v>
      </c>
      <c r="D28" s="6">
        <f>D29+D30+D31</f>
        <v>20000</v>
      </c>
      <c r="E28" s="6">
        <f>E29+E30+E31</f>
        <v>20000</v>
      </c>
      <c r="F28" s="6">
        <f t="shared" si="0"/>
        <v>20000</v>
      </c>
      <c r="G28" s="6">
        <f>G29+G30+G31</f>
        <v>0</v>
      </c>
      <c r="H28" s="6">
        <f>H29+H30+H31</f>
        <v>20000</v>
      </c>
      <c r="I28" s="6">
        <f>I29+I30+I31</f>
        <v>20000</v>
      </c>
      <c r="J28" s="6">
        <f>J29+J30+J31</f>
        <v>0</v>
      </c>
      <c r="K28" s="6">
        <f t="shared" si="1"/>
        <v>0</v>
      </c>
    </row>
    <row r="29" spans="1:11" s="2" customFormat="1" x14ac:dyDescent="0.3">
      <c r="A29" s="5" t="s">
        <v>71</v>
      </c>
      <c r="B29" s="5" t="s">
        <v>72</v>
      </c>
      <c r="C29" s="5" t="s">
        <v>73</v>
      </c>
      <c r="D29" s="6">
        <v>20000</v>
      </c>
      <c r="E29" s="6">
        <v>20000</v>
      </c>
      <c r="F29" s="6">
        <f t="shared" si="0"/>
        <v>20000</v>
      </c>
      <c r="G29" s="6">
        <v>0</v>
      </c>
      <c r="H29" s="6">
        <v>20000</v>
      </c>
      <c r="I29" s="6">
        <v>20000</v>
      </c>
      <c r="J29" s="6">
        <v>0</v>
      </c>
      <c r="K29" s="6">
        <f t="shared" si="1"/>
        <v>0</v>
      </c>
    </row>
    <row r="30" spans="1:11" s="2" customFormat="1" ht="31.8" x14ac:dyDescent="0.3">
      <c r="A30" s="5" t="s">
        <v>74</v>
      </c>
      <c r="B30" s="5" t="s">
        <v>75</v>
      </c>
      <c r="C30" s="5" t="s">
        <v>76</v>
      </c>
      <c r="D30" s="6">
        <v>-495710</v>
      </c>
      <c r="E30" s="6">
        <v>-270710</v>
      </c>
      <c r="F30" s="6">
        <f t="shared" si="0"/>
        <v>-26545</v>
      </c>
      <c r="G30" s="6">
        <v>0</v>
      </c>
      <c r="H30" s="6">
        <v>-26545</v>
      </c>
      <c r="I30" s="6">
        <v>-26545</v>
      </c>
      <c r="J30" s="6">
        <v>0</v>
      </c>
      <c r="K30" s="6">
        <f t="shared" si="1"/>
        <v>0</v>
      </c>
    </row>
    <row r="31" spans="1:11" s="2" customFormat="1" x14ac:dyDescent="0.3">
      <c r="A31" s="5" t="s">
        <v>77</v>
      </c>
      <c r="B31" s="5" t="s">
        <v>78</v>
      </c>
      <c r="C31" s="5" t="s">
        <v>79</v>
      </c>
      <c r="D31" s="6">
        <v>495710</v>
      </c>
      <c r="E31" s="6">
        <v>270710</v>
      </c>
      <c r="F31" s="6">
        <f t="shared" si="0"/>
        <v>26545</v>
      </c>
      <c r="G31" s="6">
        <v>0</v>
      </c>
      <c r="H31" s="6">
        <v>26545</v>
      </c>
      <c r="I31" s="6">
        <v>26545</v>
      </c>
      <c r="J31" s="6">
        <v>0</v>
      </c>
      <c r="K31" s="6">
        <f t="shared" si="1"/>
        <v>0</v>
      </c>
    </row>
    <row r="32" spans="1:11" s="2" customFormat="1" x14ac:dyDescent="0.3">
      <c r="A32" s="5" t="s">
        <v>80</v>
      </c>
      <c r="B32" s="5" t="s">
        <v>81</v>
      </c>
      <c r="C32" s="5" t="s">
        <v>82</v>
      </c>
      <c r="D32" s="6">
        <f>D33</f>
        <v>1490</v>
      </c>
      <c r="E32" s="6">
        <f>E33</f>
        <v>1490</v>
      </c>
      <c r="F32" s="6">
        <f t="shared" si="0"/>
        <v>1499</v>
      </c>
      <c r="G32" s="6">
        <f t="shared" ref="G32:J33" si="2">G33</f>
        <v>0</v>
      </c>
      <c r="H32" s="6">
        <f t="shared" si="2"/>
        <v>1499</v>
      </c>
      <c r="I32" s="6">
        <f t="shared" si="2"/>
        <v>1499</v>
      </c>
      <c r="J32" s="6">
        <f t="shared" si="2"/>
        <v>0</v>
      </c>
      <c r="K32" s="6">
        <f t="shared" si="1"/>
        <v>0</v>
      </c>
    </row>
    <row r="33" spans="1:11" s="2" customFormat="1" ht="21.6" x14ac:dyDescent="0.3">
      <c r="A33" s="5" t="s">
        <v>83</v>
      </c>
      <c r="B33" s="5" t="s">
        <v>84</v>
      </c>
      <c r="C33" s="5" t="s">
        <v>85</v>
      </c>
      <c r="D33" s="6">
        <f>D34</f>
        <v>1490</v>
      </c>
      <c r="E33" s="6">
        <f>E34</f>
        <v>1490</v>
      </c>
      <c r="F33" s="6">
        <f t="shared" si="0"/>
        <v>1499</v>
      </c>
      <c r="G33" s="6">
        <f t="shared" si="2"/>
        <v>0</v>
      </c>
      <c r="H33" s="6">
        <f t="shared" si="2"/>
        <v>1499</v>
      </c>
      <c r="I33" s="6">
        <f t="shared" si="2"/>
        <v>1499</v>
      </c>
      <c r="J33" s="6">
        <f t="shared" si="2"/>
        <v>0</v>
      </c>
      <c r="K33" s="6">
        <f t="shared" si="1"/>
        <v>0</v>
      </c>
    </row>
    <row r="34" spans="1:11" s="2" customFormat="1" ht="21.6" x14ac:dyDescent="0.3">
      <c r="A34" s="5" t="s">
        <v>86</v>
      </c>
      <c r="B34" s="5" t="s">
        <v>87</v>
      </c>
      <c r="C34" s="5" t="s">
        <v>88</v>
      </c>
      <c r="D34" s="6">
        <v>1490</v>
      </c>
      <c r="E34" s="6">
        <v>1490</v>
      </c>
      <c r="F34" s="6">
        <f t="shared" si="0"/>
        <v>1499</v>
      </c>
      <c r="G34" s="6">
        <v>0</v>
      </c>
      <c r="H34" s="6">
        <v>1499</v>
      </c>
      <c r="I34" s="6">
        <v>1499</v>
      </c>
      <c r="J34" s="6">
        <v>0</v>
      </c>
      <c r="K34" s="6">
        <f t="shared" si="1"/>
        <v>0</v>
      </c>
    </row>
    <row r="35" spans="1:11" s="2" customFormat="1" x14ac:dyDescent="0.3">
      <c r="A35" s="5" t="s">
        <v>89</v>
      </c>
      <c r="B35" s="5" t="s">
        <v>90</v>
      </c>
      <c r="C35" s="5" t="s">
        <v>91</v>
      </c>
      <c r="D35" s="6">
        <f>D36</f>
        <v>0</v>
      </c>
      <c r="E35" s="6">
        <f>E36</f>
        <v>0</v>
      </c>
      <c r="F35" s="6">
        <f t="shared" si="0"/>
        <v>539331</v>
      </c>
      <c r="G35" s="6">
        <f t="shared" ref="G35:J36" si="3">G36</f>
        <v>0</v>
      </c>
      <c r="H35" s="6">
        <f t="shared" si="3"/>
        <v>539331</v>
      </c>
      <c r="I35" s="6">
        <f t="shared" si="3"/>
        <v>539331</v>
      </c>
      <c r="J35" s="6">
        <f t="shared" si="3"/>
        <v>0</v>
      </c>
      <c r="K35" s="6">
        <f t="shared" si="1"/>
        <v>0</v>
      </c>
    </row>
    <row r="36" spans="1:11" s="2" customFormat="1" ht="21.6" x14ac:dyDescent="0.3">
      <c r="A36" s="5" t="s">
        <v>92</v>
      </c>
      <c r="B36" s="5" t="s">
        <v>93</v>
      </c>
      <c r="C36" s="5" t="s">
        <v>94</v>
      </c>
      <c r="D36" s="6">
        <f>D37</f>
        <v>0</v>
      </c>
      <c r="E36" s="6">
        <f>E37</f>
        <v>0</v>
      </c>
      <c r="F36" s="6">
        <f t="shared" si="0"/>
        <v>539331</v>
      </c>
      <c r="G36" s="6">
        <f t="shared" si="3"/>
        <v>0</v>
      </c>
      <c r="H36" s="6">
        <f t="shared" si="3"/>
        <v>539331</v>
      </c>
      <c r="I36" s="6">
        <f t="shared" si="3"/>
        <v>539331</v>
      </c>
      <c r="J36" s="6">
        <f t="shared" si="3"/>
        <v>0</v>
      </c>
      <c r="K36" s="6">
        <f t="shared" si="1"/>
        <v>0</v>
      </c>
    </row>
    <row r="37" spans="1:11" s="2" customFormat="1" ht="21.6" x14ac:dyDescent="0.3">
      <c r="A37" s="5" t="s">
        <v>95</v>
      </c>
      <c r="B37" s="5" t="s">
        <v>96</v>
      </c>
      <c r="C37" s="5" t="s">
        <v>97</v>
      </c>
      <c r="D37" s="6">
        <f>D38+D39</f>
        <v>0</v>
      </c>
      <c r="E37" s="6">
        <f>E38+E39</f>
        <v>0</v>
      </c>
      <c r="F37" s="6">
        <f t="shared" si="0"/>
        <v>539331</v>
      </c>
      <c r="G37" s="6">
        <f>G38+G39</f>
        <v>0</v>
      </c>
      <c r="H37" s="6">
        <f>H38+H39</f>
        <v>539331</v>
      </c>
      <c r="I37" s="6">
        <f>I38+I39</f>
        <v>539331</v>
      </c>
      <c r="J37" s="6">
        <f>J38+J39</f>
        <v>0</v>
      </c>
      <c r="K37" s="6">
        <f t="shared" si="1"/>
        <v>0</v>
      </c>
    </row>
    <row r="38" spans="1:11" s="2" customFormat="1" ht="21.6" x14ac:dyDescent="0.3">
      <c r="A38" s="5" t="s">
        <v>98</v>
      </c>
      <c r="B38" s="5" t="s">
        <v>99</v>
      </c>
      <c r="C38" s="5" t="s">
        <v>100</v>
      </c>
      <c r="D38" s="6">
        <v>0</v>
      </c>
      <c r="E38" s="6">
        <v>0</v>
      </c>
      <c r="F38" s="6">
        <f t="shared" si="0"/>
        <v>500696</v>
      </c>
      <c r="G38" s="6">
        <v>0</v>
      </c>
      <c r="H38" s="6">
        <v>500696</v>
      </c>
      <c r="I38" s="6">
        <v>500696</v>
      </c>
      <c r="J38" s="6">
        <v>0</v>
      </c>
      <c r="K38" s="6">
        <f t="shared" si="1"/>
        <v>0</v>
      </c>
    </row>
    <row r="39" spans="1:11" s="2" customFormat="1" ht="21.6" x14ac:dyDescent="0.3">
      <c r="A39" s="5" t="s">
        <v>101</v>
      </c>
      <c r="B39" s="5" t="s">
        <v>102</v>
      </c>
      <c r="C39" s="5" t="s">
        <v>103</v>
      </c>
      <c r="D39" s="6">
        <v>0</v>
      </c>
      <c r="E39" s="6">
        <v>0</v>
      </c>
      <c r="F39" s="6">
        <f t="shared" si="0"/>
        <v>38635</v>
      </c>
      <c r="G39" s="6">
        <v>0</v>
      </c>
      <c r="H39" s="6">
        <v>38635</v>
      </c>
      <c r="I39" s="6">
        <v>38635</v>
      </c>
      <c r="J39" s="6">
        <v>0</v>
      </c>
      <c r="K39" s="6">
        <f t="shared" si="1"/>
        <v>0</v>
      </c>
    </row>
    <row r="40" spans="1:11" s="2" customFormat="1" x14ac:dyDescent="0.3">
      <c r="A40" s="5" t="s">
        <v>104</v>
      </c>
      <c r="B40" s="5" t="s">
        <v>105</v>
      </c>
      <c r="C40" s="5" t="s">
        <v>106</v>
      </c>
      <c r="D40" s="6">
        <f>D41</f>
        <v>27643000</v>
      </c>
      <c r="E40" s="6">
        <f>E41</f>
        <v>7783730</v>
      </c>
      <c r="F40" s="6">
        <f t="shared" si="0"/>
        <v>7026559</v>
      </c>
      <c r="G40" s="6">
        <f>G41</f>
        <v>0</v>
      </c>
      <c r="H40" s="6">
        <f>H41</f>
        <v>7026559</v>
      </c>
      <c r="I40" s="6">
        <f>I41</f>
        <v>7026559</v>
      </c>
      <c r="J40" s="6">
        <f>J41</f>
        <v>0</v>
      </c>
      <c r="K40" s="6">
        <f t="shared" si="1"/>
        <v>0</v>
      </c>
    </row>
    <row r="41" spans="1:11" s="2" customFormat="1" ht="21.6" x14ac:dyDescent="0.3">
      <c r="A41" s="5" t="s">
        <v>107</v>
      </c>
      <c r="B41" s="5" t="s">
        <v>108</v>
      </c>
      <c r="C41" s="5" t="s">
        <v>109</v>
      </c>
      <c r="D41" s="6">
        <f>+D42</f>
        <v>27643000</v>
      </c>
      <c r="E41" s="6">
        <f>+E42</f>
        <v>7783730</v>
      </c>
      <c r="F41" s="6">
        <f t="shared" si="0"/>
        <v>7026559</v>
      </c>
      <c r="G41" s="6">
        <f>+G42</f>
        <v>0</v>
      </c>
      <c r="H41" s="6">
        <f>+H42</f>
        <v>7026559</v>
      </c>
      <c r="I41" s="6">
        <f>+I42</f>
        <v>7026559</v>
      </c>
      <c r="J41" s="6">
        <f>+J42</f>
        <v>0</v>
      </c>
      <c r="K41" s="6">
        <f t="shared" si="1"/>
        <v>0</v>
      </c>
    </row>
    <row r="42" spans="1:11" s="2" customFormat="1" ht="62.4" x14ac:dyDescent="0.3">
      <c r="A42" s="5" t="s">
        <v>110</v>
      </c>
      <c r="B42" s="5" t="s">
        <v>111</v>
      </c>
      <c r="C42" s="5" t="s">
        <v>112</v>
      </c>
      <c r="D42" s="6">
        <f>D43+D44+D45+D46</f>
        <v>27643000</v>
      </c>
      <c r="E42" s="6">
        <f>E43+E44+E45+E46</f>
        <v>7783730</v>
      </c>
      <c r="F42" s="6">
        <f t="shared" si="0"/>
        <v>7026559</v>
      </c>
      <c r="G42" s="6">
        <f>G43+G44+G45+G46</f>
        <v>0</v>
      </c>
      <c r="H42" s="6">
        <f>H43+H44+H45+H46</f>
        <v>7026559</v>
      </c>
      <c r="I42" s="6">
        <f>I43+I44+I45+I46</f>
        <v>7026559</v>
      </c>
      <c r="J42" s="6">
        <f>J43+J44+J45+J46</f>
        <v>0</v>
      </c>
      <c r="K42" s="6">
        <f t="shared" si="1"/>
        <v>0</v>
      </c>
    </row>
    <row r="43" spans="1:11" s="2" customFormat="1" x14ac:dyDescent="0.3">
      <c r="A43" s="5" t="s">
        <v>113</v>
      </c>
      <c r="B43" s="5" t="s">
        <v>114</v>
      </c>
      <c r="C43" s="5" t="s">
        <v>115</v>
      </c>
      <c r="D43" s="6">
        <v>2450000</v>
      </c>
      <c r="E43" s="6">
        <v>833730</v>
      </c>
      <c r="F43" s="6">
        <f t="shared" si="0"/>
        <v>746030</v>
      </c>
      <c r="G43" s="6">
        <v>0</v>
      </c>
      <c r="H43" s="6">
        <v>746030</v>
      </c>
      <c r="I43" s="6">
        <v>746030</v>
      </c>
      <c r="J43" s="6">
        <v>0</v>
      </c>
      <c r="K43" s="6">
        <f t="shared" si="1"/>
        <v>0</v>
      </c>
    </row>
    <row r="44" spans="1:11" s="2" customFormat="1" ht="21.6" x14ac:dyDescent="0.3">
      <c r="A44" s="5" t="s">
        <v>116</v>
      </c>
      <c r="B44" s="5" t="s">
        <v>117</v>
      </c>
      <c r="C44" s="5" t="s">
        <v>118</v>
      </c>
      <c r="D44" s="6">
        <v>250000</v>
      </c>
      <c r="E44" s="6">
        <v>150000</v>
      </c>
      <c r="F44" s="6">
        <f t="shared" si="0"/>
        <v>150000</v>
      </c>
      <c r="G44" s="6">
        <v>0</v>
      </c>
      <c r="H44" s="6">
        <v>150000</v>
      </c>
      <c r="I44" s="6">
        <v>150000</v>
      </c>
      <c r="J44" s="6">
        <v>0</v>
      </c>
      <c r="K44" s="6">
        <f t="shared" si="1"/>
        <v>0</v>
      </c>
    </row>
    <row r="45" spans="1:11" s="2" customFormat="1" ht="21.6" x14ac:dyDescent="0.3">
      <c r="A45" s="5" t="s">
        <v>119</v>
      </c>
      <c r="B45" s="5" t="s">
        <v>120</v>
      </c>
      <c r="C45" s="5" t="s">
        <v>121</v>
      </c>
      <c r="D45" s="6">
        <v>320000</v>
      </c>
      <c r="E45" s="6">
        <v>320000</v>
      </c>
      <c r="F45" s="6">
        <f t="shared" si="0"/>
        <v>0</v>
      </c>
      <c r="G45" s="6">
        <v>0</v>
      </c>
      <c r="H45" s="6">
        <v>0</v>
      </c>
      <c r="I45" s="6">
        <v>0</v>
      </c>
      <c r="J45" s="6">
        <v>0</v>
      </c>
      <c r="K45" s="6">
        <f t="shared" si="1"/>
        <v>0</v>
      </c>
    </row>
    <row r="46" spans="1:11" s="2" customFormat="1" ht="31.8" x14ac:dyDescent="0.3">
      <c r="A46" s="5" t="s">
        <v>122</v>
      </c>
      <c r="B46" s="5" t="s">
        <v>123</v>
      </c>
      <c r="C46" s="5" t="s">
        <v>124</v>
      </c>
      <c r="D46" s="6">
        <v>24623000</v>
      </c>
      <c r="E46" s="6">
        <v>6480000</v>
      </c>
      <c r="F46" s="6">
        <f t="shared" si="0"/>
        <v>6130529</v>
      </c>
      <c r="G46" s="6">
        <v>0</v>
      </c>
      <c r="H46" s="6">
        <v>6130529</v>
      </c>
      <c r="I46" s="6">
        <v>6130529</v>
      </c>
      <c r="J46" s="6">
        <v>0</v>
      </c>
      <c r="K46" s="6">
        <f t="shared" si="1"/>
        <v>0</v>
      </c>
    </row>
    <row r="47" spans="1:11" s="2" customFormat="1" x14ac:dyDescent="0.3">
      <c r="A47" s="3"/>
      <c r="B47" s="3"/>
      <c r="C47" s="3"/>
      <c r="D47" s="4"/>
      <c r="E47" s="4"/>
      <c r="F47" s="4"/>
      <c r="G47" s="4"/>
      <c r="H47" s="4"/>
      <c r="I47" s="4"/>
      <c r="J47" s="4"/>
      <c r="K47" s="4"/>
    </row>
    <row r="49" spans="2:10" x14ac:dyDescent="0.3">
      <c r="B49" s="15" t="s">
        <v>153</v>
      </c>
      <c r="C49" s="15"/>
      <c r="D49" s="15"/>
      <c r="E49" s="15"/>
      <c r="F49" s="15"/>
      <c r="G49" s="15"/>
      <c r="H49" s="15"/>
      <c r="I49" s="15"/>
      <c r="J49" s="15"/>
    </row>
    <row r="52" spans="2:10" x14ac:dyDescent="0.3">
      <c r="B52" s="5" t="s">
        <v>131</v>
      </c>
      <c r="C52" s="5" t="s">
        <v>22</v>
      </c>
      <c r="D52" s="6">
        <f>D53+D71+D75</f>
        <v>52214100</v>
      </c>
      <c r="E52" s="6">
        <f>E53+E71+E75</f>
        <v>14676030</v>
      </c>
      <c r="F52" s="6">
        <f t="shared" ref="F52:F80" si="4">G52+H52</f>
        <v>15066695</v>
      </c>
      <c r="G52" s="6">
        <f>G53+G71+G75</f>
        <v>998056</v>
      </c>
      <c r="H52" s="6">
        <f>H53+H71+H75</f>
        <v>14068639</v>
      </c>
      <c r="I52" s="6">
        <f>I53+I71+I75</f>
        <v>14210392</v>
      </c>
    </row>
    <row r="53" spans="2:10" x14ac:dyDescent="0.3">
      <c r="B53" s="5" t="s">
        <v>24</v>
      </c>
      <c r="C53" s="5" t="s">
        <v>25</v>
      </c>
      <c r="D53" s="6">
        <f>+D54</f>
        <v>24891100</v>
      </c>
      <c r="E53" s="6">
        <f>+E54</f>
        <v>7212300</v>
      </c>
      <c r="F53" s="6">
        <f t="shared" si="4"/>
        <v>7539440</v>
      </c>
      <c r="G53" s="6">
        <f>+G54</f>
        <v>998056</v>
      </c>
      <c r="H53" s="6">
        <f>+H54</f>
        <v>6541384</v>
      </c>
      <c r="I53" s="6">
        <f>+I54</f>
        <v>6683137</v>
      </c>
    </row>
    <row r="54" spans="2:10" x14ac:dyDescent="0.3">
      <c r="B54" s="5" t="s">
        <v>27</v>
      </c>
      <c r="C54" s="5" t="s">
        <v>28</v>
      </c>
      <c r="D54" s="6">
        <f>D55+D59</f>
        <v>24891100</v>
      </c>
      <c r="E54" s="6">
        <f>E55+E59</f>
        <v>7212300</v>
      </c>
      <c r="F54" s="6">
        <f t="shared" si="4"/>
        <v>7539440</v>
      </c>
      <c r="G54" s="6">
        <f>G55+G59</f>
        <v>998056</v>
      </c>
      <c r="H54" s="6">
        <f>H55+H59</f>
        <v>6541384</v>
      </c>
      <c r="I54" s="6">
        <f>I55+I59</f>
        <v>6683137</v>
      </c>
    </row>
    <row r="55" spans="2:10" x14ac:dyDescent="0.3">
      <c r="B55" s="5" t="s">
        <v>30</v>
      </c>
      <c r="C55" s="5" t="s">
        <v>31</v>
      </c>
      <c r="D55" s="6">
        <f>D56</f>
        <v>121800</v>
      </c>
      <c r="E55" s="6">
        <f>E56</f>
        <v>33500</v>
      </c>
      <c r="F55" s="6">
        <f t="shared" si="4"/>
        <v>48813</v>
      </c>
      <c r="G55" s="6">
        <f>G56</f>
        <v>8378</v>
      </c>
      <c r="H55" s="6">
        <f>H56</f>
        <v>40435</v>
      </c>
      <c r="I55" s="6">
        <f>I56</f>
        <v>39670</v>
      </c>
    </row>
    <row r="56" spans="2:10" ht="21.6" x14ac:dyDescent="0.3">
      <c r="B56" s="5" t="s">
        <v>33</v>
      </c>
      <c r="C56" s="5" t="s">
        <v>34</v>
      </c>
      <c r="D56" s="6">
        <f>+D57</f>
        <v>121800</v>
      </c>
      <c r="E56" s="6">
        <f>+E57</f>
        <v>33500</v>
      </c>
      <c r="F56" s="6">
        <f t="shared" si="4"/>
        <v>48813</v>
      </c>
      <c r="G56" s="6">
        <f>+G57</f>
        <v>8378</v>
      </c>
      <c r="H56" s="6">
        <f>+H57</f>
        <v>40435</v>
      </c>
      <c r="I56" s="6">
        <f>+I57</f>
        <v>39670</v>
      </c>
    </row>
    <row r="57" spans="2:10" x14ac:dyDescent="0.3">
      <c r="B57" s="5" t="s">
        <v>36</v>
      </c>
      <c r="C57" s="5" t="s">
        <v>37</v>
      </c>
      <c r="D57" s="6">
        <f>D58</f>
        <v>121800</v>
      </c>
      <c r="E57" s="6">
        <f>E58</f>
        <v>33500</v>
      </c>
      <c r="F57" s="6">
        <f t="shared" si="4"/>
        <v>48813</v>
      </c>
      <c r="G57" s="6">
        <f>G58</f>
        <v>8378</v>
      </c>
      <c r="H57" s="6">
        <f>H58</f>
        <v>40435</v>
      </c>
      <c r="I57" s="6">
        <f>I58</f>
        <v>39670</v>
      </c>
    </row>
    <row r="58" spans="2:10" ht="21.6" x14ac:dyDescent="0.3">
      <c r="B58" s="5" t="s">
        <v>39</v>
      </c>
      <c r="C58" s="5" t="s">
        <v>40</v>
      </c>
      <c r="D58" s="6">
        <v>121800</v>
      </c>
      <c r="E58" s="6">
        <v>33500</v>
      </c>
      <c r="F58" s="6">
        <f t="shared" si="4"/>
        <v>48813</v>
      </c>
      <c r="G58" s="6">
        <v>8378</v>
      </c>
      <c r="H58" s="6">
        <v>40435</v>
      </c>
      <c r="I58" s="6">
        <v>39670</v>
      </c>
    </row>
    <row r="59" spans="2:10" ht="21.6" x14ac:dyDescent="0.3">
      <c r="B59" s="5" t="s">
        <v>42</v>
      </c>
      <c r="C59" s="5" t="s">
        <v>43</v>
      </c>
      <c r="D59" s="6">
        <f>D60+D68</f>
        <v>24769300</v>
      </c>
      <c r="E59" s="6">
        <f>E60+E68</f>
        <v>7178800</v>
      </c>
      <c r="F59" s="6">
        <f t="shared" si="4"/>
        <v>7490627</v>
      </c>
      <c r="G59" s="6">
        <f>G60+G68</f>
        <v>989678</v>
      </c>
      <c r="H59" s="6">
        <f>H60+H68</f>
        <v>6500949</v>
      </c>
      <c r="I59" s="6">
        <f>I60+I68</f>
        <v>6643467</v>
      </c>
    </row>
    <row r="60" spans="2:10" ht="31.8" x14ac:dyDescent="0.3">
      <c r="B60" s="5" t="s">
        <v>45</v>
      </c>
      <c r="C60" s="5" t="s">
        <v>46</v>
      </c>
      <c r="D60" s="6">
        <f>+D61+D62+D63+D64+D65+D66+D67</f>
        <v>25245010</v>
      </c>
      <c r="E60" s="6">
        <f>+E61+E62+E63+E64+E65+E66+E67</f>
        <v>7429510</v>
      </c>
      <c r="F60" s="6">
        <f t="shared" si="4"/>
        <v>7497172</v>
      </c>
      <c r="G60" s="6">
        <f>+G61+G62+G63+G64+G65+G66+G67</f>
        <v>989678</v>
      </c>
      <c r="H60" s="6">
        <f>+H61+H62+H63+H64+H65+H66+H67</f>
        <v>6507494</v>
      </c>
      <c r="I60" s="6">
        <f>+I61+I62+I63+I64+I65+I66+I67</f>
        <v>6650012</v>
      </c>
    </row>
    <row r="61" spans="2:10" x14ac:dyDescent="0.3">
      <c r="B61" s="5" t="s">
        <v>48</v>
      </c>
      <c r="C61" s="5" t="s">
        <v>49</v>
      </c>
      <c r="D61" s="6">
        <v>20000</v>
      </c>
      <c r="E61" s="6">
        <v>0</v>
      </c>
      <c r="F61" s="6">
        <f t="shared" si="4"/>
        <v>600</v>
      </c>
      <c r="G61" s="6">
        <v>0</v>
      </c>
      <c r="H61" s="6">
        <v>600</v>
      </c>
      <c r="I61" s="6">
        <v>600</v>
      </c>
    </row>
    <row r="62" spans="2:10" x14ac:dyDescent="0.3">
      <c r="B62" s="5" t="s">
        <v>51</v>
      </c>
      <c r="C62" s="5" t="s">
        <v>52</v>
      </c>
      <c r="D62" s="6">
        <v>389510</v>
      </c>
      <c r="E62" s="6">
        <v>126510</v>
      </c>
      <c r="F62" s="6">
        <f t="shared" si="4"/>
        <v>181455</v>
      </c>
      <c r="G62" s="6">
        <v>82066</v>
      </c>
      <c r="H62" s="6">
        <v>99389</v>
      </c>
      <c r="I62" s="6">
        <v>137548</v>
      </c>
    </row>
    <row r="63" spans="2:10" ht="21.6" x14ac:dyDescent="0.3">
      <c r="B63" s="5" t="s">
        <v>54</v>
      </c>
      <c r="C63" s="5" t="s">
        <v>55</v>
      </c>
      <c r="D63" s="6">
        <v>649500</v>
      </c>
      <c r="E63" s="6">
        <v>225000</v>
      </c>
      <c r="F63" s="6">
        <f t="shared" si="4"/>
        <v>221360</v>
      </c>
      <c r="G63" s="6">
        <v>0</v>
      </c>
      <c r="H63" s="6">
        <v>221360</v>
      </c>
      <c r="I63" s="6">
        <v>219299</v>
      </c>
    </row>
    <row r="64" spans="2:10" ht="21.6" x14ac:dyDescent="0.3">
      <c r="B64" s="5" t="s">
        <v>57</v>
      </c>
      <c r="C64" s="5" t="s">
        <v>58</v>
      </c>
      <c r="D64" s="6">
        <v>28000</v>
      </c>
      <c r="E64" s="6">
        <v>7000</v>
      </c>
      <c r="F64" s="6">
        <f t="shared" si="4"/>
        <v>5745</v>
      </c>
      <c r="G64" s="6">
        <v>0</v>
      </c>
      <c r="H64" s="6">
        <v>5745</v>
      </c>
      <c r="I64" s="6">
        <v>5745</v>
      </c>
    </row>
    <row r="65" spans="2:9" ht="21.6" x14ac:dyDescent="0.3">
      <c r="B65" s="5" t="s">
        <v>60</v>
      </c>
      <c r="C65" s="5" t="s">
        <v>61</v>
      </c>
      <c r="D65" s="6">
        <v>22621000</v>
      </c>
      <c r="E65" s="6">
        <v>6702000</v>
      </c>
      <c r="F65" s="6">
        <f t="shared" si="4"/>
        <v>6765700</v>
      </c>
      <c r="G65" s="6">
        <v>907612</v>
      </c>
      <c r="H65" s="6">
        <v>5858088</v>
      </c>
      <c r="I65" s="6">
        <v>5964508</v>
      </c>
    </row>
    <row r="66" spans="2:9" ht="31.8" x14ac:dyDescent="0.3">
      <c r="B66" s="5" t="s">
        <v>63</v>
      </c>
      <c r="C66" s="5" t="s">
        <v>64</v>
      </c>
      <c r="D66" s="6">
        <v>1387000</v>
      </c>
      <c r="E66" s="6">
        <v>349000</v>
      </c>
      <c r="F66" s="6">
        <f t="shared" si="4"/>
        <v>302951</v>
      </c>
      <c r="G66" s="6">
        <v>0</v>
      </c>
      <c r="H66" s="6">
        <v>302951</v>
      </c>
      <c r="I66" s="6">
        <v>302951</v>
      </c>
    </row>
    <row r="67" spans="2:9" x14ac:dyDescent="0.3">
      <c r="B67" s="5" t="s">
        <v>66</v>
      </c>
      <c r="C67" s="5" t="s">
        <v>67</v>
      </c>
      <c r="D67" s="6">
        <v>150000</v>
      </c>
      <c r="E67" s="6">
        <v>20000</v>
      </c>
      <c r="F67" s="6">
        <f t="shared" si="4"/>
        <v>19361</v>
      </c>
      <c r="G67" s="6">
        <v>0</v>
      </c>
      <c r="H67" s="6">
        <v>19361</v>
      </c>
      <c r="I67" s="6">
        <v>19361</v>
      </c>
    </row>
    <row r="68" spans="2:9" ht="21.6" x14ac:dyDescent="0.3">
      <c r="B68" s="5" t="s">
        <v>69</v>
      </c>
      <c r="C68" s="5" t="s">
        <v>70</v>
      </c>
      <c r="D68" s="6">
        <f>D69+D70</f>
        <v>-475710</v>
      </c>
      <c r="E68" s="6">
        <f>E69+E70</f>
        <v>-250710</v>
      </c>
      <c r="F68" s="6">
        <f t="shared" si="4"/>
        <v>-6545</v>
      </c>
      <c r="G68" s="6">
        <f>G69+G70</f>
        <v>0</v>
      </c>
      <c r="H68" s="6">
        <f>H69+H70</f>
        <v>-6545</v>
      </c>
      <c r="I68" s="6">
        <f>I69+I70</f>
        <v>-6545</v>
      </c>
    </row>
    <row r="69" spans="2:9" x14ac:dyDescent="0.3">
      <c r="B69" s="5" t="s">
        <v>72</v>
      </c>
      <c r="C69" s="5" t="s">
        <v>73</v>
      </c>
      <c r="D69" s="6">
        <v>20000</v>
      </c>
      <c r="E69" s="6">
        <v>20000</v>
      </c>
      <c r="F69" s="6">
        <f t="shared" si="4"/>
        <v>20000</v>
      </c>
      <c r="G69" s="6">
        <v>0</v>
      </c>
      <c r="H69" s="6">
        <v>20000</v>
      </c>
      <c r="I69" s="6">
        <v>20000</v>
      </c>
    </row>
    <row r="70" spans="2:9" ht="31.8" x14ac:dyDescent="0.3">
      <c r="B70" s="5" t="s">
        <v>75</v>
      </c>
      <c r="C70" s="5" t="s">
        <v>76</v>
      </c>
      <c r="D70" s="6">
        <v>-495710</v>
      </c>
      <c r="E70" s="6">
        <v>-270710</v>
      </c>
      <c r="F70" s="6">
        <f t="shared" si="4"/>
        <v>-26545</v>
      </c>
      <c r="G70" s="6">
        <v>0</v>
      </c>
      <c r="H70" s="6">
        <v>-26545</v>
      </c>
      <c r="I70" s="6">
        <v>-26545</v>
      </c>
    </row>
    <row r="71" spans="2:9" x14ac:dyDescent="0.3">
      <c r="B71" s="5" t="s">
        <v>90</v>
      </c>
      <c r="C71" s="5" t="s">
        <v>91</v>
      </c>
      <c r="D71" s="6">
        <f t="shared" ref="D71:E73" si="5">D72</f>
        <v>0</v>
      </c>
      <c r="E71" s="6">
        <f t="shared" si="5"/>
        <v>0</v>
      </c>
      <c r="F71" s="6">
        <f t="shared" si="4"/>
        <v>500696</v>
      </c>
      <c r="G71" s="6">
        <f t="shared" ref="G71:I73" si="6">G72</f>
        <v>0</v>
      </c>
      <c r="H71" s="6">
        <f t="shared" si="6"/>
        <v>500696</v>
      </c>
      <c r="I71" s="6">
        <f t="shared" si="6"/>
        <v>500696</v>
      </c>
    </row>
    <row r="72" spans="2:9" ht="21.6" x14ac:dyDescent="0.3">
      <c r="B72" s="5" t="s">
        <v>93</v>
      </c>
      <c r="C72" s="5" t="s">
        <v>94</v>
      </c>
      <c r="D72" s="6">
        <f t="shared" si="5"/>
        <v>0</v>
      </c>
      <c r="E72" s="6">
        <f t="shared" si="5"/>
        <v>0</v>
      </c>
      <c r="F72" s="6">
        <f t="shared" si="4"/>
        <v>500696</v>
      </c>
      <c r="G72" s="6">
        <f t="shared" si="6"/>
        <v>0</v>
      </c>
      <c r="H72" s="6">
        <f t="shared" si="6"/>
        <v>500696</v>
      </c>
      <c r="I72" s="6">
        <f t="shared" si="6"/>
        <v>500696</v>
      </c>
    </row>
    <row r="73" spans="2:9" ht="21.6" x14ac:dyDescent="0.3">
      <c r="B73" s="5" t="s">
        <v>96</v>
      </c>
      <c r="C73" s="5" t="s">
        <v>97</v>
      </c>
      <c r="D73" s="6">
        <f t="shared" si="5"/>
        <v>0</v>
      </c>
      <c r="E73" s="6">
        <f t="shared" si="5"/>
        <v>0</v>
      </c>
      <c r="F73" s="6">
        <f t="shared" si="4"/>
        <v>500696</v>
      </c>
      <c r="G73" s="6">
        <f t="shared" si="6"/>
        <v>0</v>
      </c>
      <c r="H73" s="6">
        <f t="shared" si="6"/>
        <v>500696</v>
      </c>
      <c r="I73" s="6">
        <f t="shared" si="6"/>
        <v>500696</v>
      </c>
    </row>
    <row r="74" spans="2:9" ht="21.6" x14ac:dyDescent="0.3">
      <c r="B74" s="5" t="s">
        <v>99</v>
      </c>
      <c r="C74" s="5" t="s">
        <v>100</v>
      </c>
      <c r="D74" s="6">
        <v>0</v>
      </c>
      <c r="E74" s="6">
        <v>0</v>
      </c>
      <c r="F74" s="6">
        <f t="shared" si="4"/>
        <v>500696</v>
      </c>
      <c r="G74" s="6">
        <v>0</v>
      </c>
      <c r="H74" s="6">
        <v>500696</v>
      </c>
      <c r="I74" s="6">
        <v>500696</v>
      </c>
    </row>
    <row r="75" spans="2:9" x14ac:dyDescent="0.3">
      <c r="B75" s="5" t="s">
        <v>105</v>
      </c>
      <c r="C75" s="5" t="s">
        <v>106</v>
      </c>
      <c r="D75" s="6">
        <f>D76</f>
        <v>27323000</v>
      </c>
      <c r="E75" s="6">
        <f>E76</f>
        <v>7463730</v>
      </c>
      <c r="F75" s="6">
        <f t="shared" si="4"/>
        <v>7026559</v>
      </c>
      <c r="G75" s="6">
        <f>G76</f>
        <v>0</v>
      </c>
      <c r="H75" s="6">
        <f>H76</f>
        <v>7026559</v>
      </c>
      <c r="I75" s="6">
        <f>I76</f>
        <v>7026559</v>
      </c>
    </row>
    <row r="76" spans="2:9" ht="21.6" x14ac:dyDescent="0.3">
      <c r="B76" s="5" t="s">
        <v>108</v>
      </c>
      <c r="C76" s="5" t="s">
        <v>109</v>
      </c>
      <c r="D76" s="6">
        <f>+D77</f>
        <v>27323000</v>
      </c>
      <c r="E76" s="6">
        <f>+E77</f>
        <v>7463730</v>
      </c>
      <c r="F76" s="6">
        <f t="shared" si="4"/>
        <v>7026559</v>
      </c>
      <c r="G76" s="6">
        <f>+G77</f>
        <v>0</v>
      </c>
      <c r="H76" s="6">
        <f>+H77</f>
        <v>7026559</v>
      </c>
      <c r="I76" s="6">
        <f>+I77</f>
        <v>7026559</v>
      </c>
    </row>
    <row r="77" spans="2:9" ht="62.4" x14ac:dyDescent="0.3">
      <c r="B77" s="5" t="s">
        <v>111</v>
      </c>
      <c r="C77" s="5" t="s">
        <v>112</v>
      </c>
      <c r="D77" s="6">
        <f>D78+D79+D80</f>
        <v>27323000</v>
      </c>
      <c r="E77" s="6">
        <f>E78+E79+E80</f>
        <v>7463730</v>
      </c>
      <c r="F77" s="6">
        <f t="shared" si="4"/>
        <v>7026559</v>
      </c>
      <c r="G77" s="6">
        <f>G78+G79+G80</f>
        <v>0</v>
      </c>
      <c r="H77" s="6">
        <f>H78+H79+H80</f>
        <v>7026559</v>
      </c>
      <c r="I77" s="6">
        <f>I78+I79+I80</f>
        <v>7026559</v>
      </c>
    </row>
    <row r="78" spans="2:9" x14ac:dyDescent="0.3">
      <c r="B78" s="5" t="s">
        <v>114</v>
      </c>
      <c r="C78" s="5" t="s">
        <v>115</v>
      </c>
      <c r="D78" s="6">
        <v>2450000</v>
      </c>
      <c r="E78" s="6">
        <v>833730</v>
      </c>
      <c r="F78" s="6">
        <f t="shared" si="4"/>
        <v>746030</v>
      </c>
      <c r="G78" s="6">
        <v>0</v>
      </c>
      <c r="H78" s="6">
        <v>746030</v>
      </c>
      <c r="I78" s="6">
        <v>746030</v>
      </c>
    </row>
    <row r="79" spans="2:9" ht="21.6" x14ac:dyDescent="0.3">
      <c r="B79" s="5" t="s">
        <v>117</v>
      </c>
      <c r="C79" s="5" t="s">
        <v>118</v>
      </c>
      <c r="D79" s="6">
        <v>250000</v>
      </c>
      <c r="E79" s="6">
        <v>150000</v>
      </c>
      <c r="F79" s="6">
        <f t="shared" si="4"/>
        <v>150000</v>
      </c>
      <c r="G79" s="6">
        <v>0</v>
      </c>
      <c r="H79" s="6">
        <v>150000</v>
      </c>
      <c r="I79" s="6">
        <v>150000</v>
      </c>
    </row>
    <row r="80" spans="2:9" ht="31.8" x14ac:dyDescent="0.3">
      <c r="B80" s="5" t="s">
        <v>123</v>
      </c>
      <c r="C80" s="5" t="s">
        <v>124</v>
      </c>
      <c r="D80" s="6">
        <v>24623000</v>
      </c>
      <c r="E80" s="6">
        <v>6480000</v>
      </c>
      <c r="F80" s="6">
        <f t="shared" si="4"/>
        <v>6130529</v>
      </c>
      <c r="G80" s="6">
        <v>0</v>
      </c>
      <c r="H80" s="6">
        <v>6130529</v>
      </c>
      <c r="I80" s="6">
        <v>6130529</v>
      </c>
    </row>
    <row r="83" spans="1:20" x14ac:dyDescent="0.3">
      <c r="B83" s="16" t="s">
        <v>154</v>
      </c>
      <c r="C83" s="16"/>
      <c r="D83" s="16"/>
      <c r="E83" s="16"/>
      <c r="F83" s="16"/>
      <c r="G83" s="16"/>
      <c r="H83" s="16"/>
      <c r="I83" s="16"/>
    </row>
    <row r="86" spans="1:20" x14ac:dyDescent="0.3">
      <c r="B86" s="5" t="s">
        <v>139</v>
      </c>
      <c r="C86" s="5" t="s">
        <v>22</v>
      </c>
      <c r="D86" s="6">
        <f>D87+D92+D95+D99</f>
        <v>817200</v>
      </c>
      <c r="E86" s="6">
        <f>E87+E92+E95+E99</f>
        <v>592200</v>
      </c>
      <c r="F86" s="6">
        <f t="shared" ref="F86:F102" si="7">G86+H86</f>
        <v>66679</v>
      </c>
      <c r="G86" s="6">
        <f>G87+G92+G95+G99</f>
        <v>0</v>
      </c>
      <c r="H86" s="6">
        <f>H87+H92+H95+H99</f>
        <v>66679</v>
      </c>
      <c r="I86" s="6">
        <f>I87+I92+I95+I99</f>
        <v>66679</v>
      </c>
    </row>
    <row r="87" spans="1:20" x14ac:dyDescent="0.3">
      <c r="B87" s="5" t="s">
        <v>24</v>
      </c>
      <c r="C87" s="5" t="s">
        <v>25</v>
      </c>
      <c r="D87" s="6">
        <f t="shared" ref="D87:E90" si="8">+D88</f>
        <v>495710</v>
      </c>
      <c r="E87" s="6">
        <f t="shared" si="8"/>
        <v>270710</v>
      </c>
      <c r="F87" s="6">
        <f t="shared" si="7"/>
        <v>26545</v>
      </c>
      <c r="G87" s="6">
        <f t="shared" ref="G87:I90" si="9">+G88</f>
        <v>0</v>
      </c>
      <c r="H87" s="6">
        <f t="shared" si="9"/>
        <v>26545</v>
      </c>
      <c r="I87" s="6">
        <f t="shared" si="9"/>
        <v>26545</v>
      </c>
    </row>
    <row r="88" spans="1:20" x14ac:dyDescent="0.3">
      <c r="B88" s="5" t="s">
        <v>27</v>
      </c>
      <c r="C88" s="5" t="s">
        <v>28</v>
      </c>
      <c r="D88" s="6">
        <f t="shared" si="8"/>
        <v>495710</v>
      </c>
      <c r="E88" s="6">
        <f t="shared" si="8"/>
        <v>270710</v>
      </c>
      <c r="F88" s="6">
        <f t="shared" si="7"/>
        <v>26545</v>
      </c>
      <c r="G88" s="6">
        <f t="shared" si="9"/>
        <v>0</v>
      </c>
      <c r="H88" s="6">
        <f t="shared" si="9"/>
        <v>26545</v>
      </c>
      <c r="I88" s="6">
        <f t="shared" si="9"/>
        <v>26545</v>
      </c>
    </row>
    <row r="89" spans="1:20" ht="21.6" x14ac:dyDescent="0.3">
      <c r="B89" s="5" t="s">
        <v>42</v>
      </c>
      <c r="C89" s="5" t="s">
        <v>43</v>
      </c>
      <c r="D89" s="6">
        <f t="shared" si="8"/>
        <v>495710</v>
      </c>
      <c r="E89" s="6">
        <f t="shared" si="8"/>
        <v>270710</v>
      </c>
      <c r="F89" s="6">
        <f t="shared" si="7"/>
        <v>26545</v>
      </c>
      <c r="G89" s="6">
        <f t="shared" si="9"/>
        <v>0</v>
      </c>
      <c r="H89" s="6">
        <f t="shared" si="9"/>
        <v>26545</v>
      </c>
      <c r="I89" s="6">
        <f t="shared" si="9"/>
        <v>26545</v>
      </c>
    </row>
    <row r="90" spans="1:20" ht="21.6" x14ac:dyDescent="0.3">
      <c r="B90" s="5" t="s">
        <v>69</v>
      </c>
      <c r="C90" s="5" t="s">
        <v>70</v>
      </c>
      <c r="D90" s="6">
        <f t="shared" si="8"/>
        <v>495710</v>
      </c>
      <c r="E90" s="6">
        <f t="shared" si="8"/>
        <v>270710</v>
      </c>
      <c r="F90" s="6">
        <f t="shared" si="7"/>
        <v>26545</v>
      </c>
      <c r="G90" s="6">
        <f t="shared" si="9"/>
        <v>0</v>
      </c>
      <c r="H90" s="6">
        <f t="shared" si="9"/>
        <v>26545</v>
      </c>
      <c r="I90" s="6">
        <f t="shared" si="9"/>
        <v>26545</v>
      </c>
    </row>
    <row r="91" spans="1:20" x14ac:dyDescent="0.3">
      <c r="B91" s="5" t="s">
        <v>78</v>
      </c>
      <c r="C91" s="5" t="s">
        <v>79</v>
      </c>
      <c r="D91" s="6">
        <v>495710</v>
      </c>
      <c r="E91" s="6">
        <v>270710</v>
      </c>
      <c r="F91" s="6">
        <f t="shared" si="7"/>
        <v>26545</v>
      </c>
      <c r="G91" s="6">
        <v>0</v>
      </c>
      <c r="H91" s="6">
        <v>26545</v>
      </c>
      <c r="I91" s="6">
        <v>26545</v>
      </c>
    </row>
    <row r="92" spans="1:20" x14ac:dyDescent="0.3">
      <c r="B92" s="5" t="s">
        <v>81</v>
      </c>
      <c r="C92" s="5" t="s">
        <v>82</v>
      </c>
      <c r="D92" s="6">
        <f>D93</f>
        <v>1490</v>
      </c>
      <c r="E92" s="6">
        <f>E93</f>
        <v>1490</v>
      </c>
      <c r="F92" s="6">
        <f t="shared" si="7"/>
        <v>1499</v>
      </c>
      <c r="G92" s="6">
        <f t="shared" ref="G92:I93" si="10">G93</f>
        <v>0</v>
      </c>
      <c r="H92" s="6">
        <f t="shared" si="10"/>
        <v>1499</v>
      </c>
      <c r="I92" s="6">
        <f t="shared" si="10"/>
        <v>1499</v>
      </c>
    </row>
    <row r="93" spans="1:20" ht="21.6" x14ac:dyDescent="0.3">
      <c r="A93" s="7"/>
      <c r="B93" s="5" t="s">
        <v>84</v>
      </c>
      <c r="C93" s="5" t="s">
        <v>85</v>
      </c>
      <c r="D93" s="6">
        <f>D94</f>
        <v>1490</v>
      </c>
      <c r="E93" s="6">
        <f>E94</f>
        <v>1490</v>
      </c>
      <c r="F93" s="6">
        <f t="shared" si="7"/>
        <v>1499</v>
      </c>
      <c r="G93" s="6">
        <f t="shared" si="10"/>
        <v>0</v>
      </c>
      <c r="H93" s="6">
        <f t="shared" si="10"/>
        <v>1499</v>
      </c>
      <c r="I93" s="6">
        <f t="shared" si="10"/>
        <v>1499</v>
      </c>
      <c r="J93" s="7"/>
      <c r="K93" s="7"/>
      <c r="L93" s="7"/>
      <c r="Q93" s="7"/>
      <c r="R93" s="7"/>
      <c r="S93" s="7"/>
      <c r="T93" s="7"/>
    </row>
    <row r="94" spans="1:20" ht="21.6" x14ac:dyDescent="0.3">
      <c r="B94" s="5" t="s">
        <v>87</v>
      </c>
      <c r="C94" s="5" t="s">
        <v>88</v>
      </c>
      <c r="D94" s="6">
        <v>1490</v>
      </c>
      <c r="E94" s="6">
        <v>1490</v>
      </c>
      <c r="F94" s="6">
        <f t="shared" si="7"/>
        <v>1499</v>
      </c>
      <c r="G94" s="6">
        <v>0</v>
      </c>
      <c r="H94" s="6">
        <v>1499</v>
      </c>
      <c r="I94" s="6">
        <v>1499</v>
      </c>
    </row>
    <row r="95" spans="1:20" x14ac:dyDescent="0.3">
      <c r="B95" s="5" t="s">
        <v>90</v>
      </c>
      <c r="C95" s="5" t="s">
        <v>91</v>
      </c>
      <c r="D95" s="6">
        <f>D96</f>
        <v>0</v>
      </c>
      <c r="E95" s="6">
        <f>E96</f>
        <v>0</v>
      </c>
      <c r="F95" s="6">
        <f t="shared" si="7"/>
        <v>38635</v>
      </c>
      <c r="G95" s="6">
        <f t="shared" ref="G95:I96" si="11">G96</f>
        <v>0</v>
      </c>
      <c r="H95" s="6">
        <f t="shared" si="11"/>
        <v>38635</v>
      </c>
      <c r="I95" s="6">
        <f t="shared" si="11"/>
        <v>38635</v>
      </c>
    </row>
    <row r="96" spans="1:20" ht="21.6" x14ac:dyDescent="0.3">
      <c r="B96" s="5" t="s">
        <v>93</v>
      </c>
      <c r="C96" s="5" t="s">
        <v>94</v>
      </c>
      <c r="D96" s="6">
        <f>D97</f>
        <v>0</v>
      </c>
      <c r="E96" s="6">
        <f>E97</f>
        <v>0</v>
      </c>
      <c r="F96" s="6">
        <f t="shared" si="7"/>
        <v>38635</v>
      </c>
      <c r="G96" s="6">
        <f t="shared" si="11"/>
        <v>0</v>
      </c>
      <c r="H96" s="6">
        <f t="shared" si="11"/>
        <v>38635</v>
      </c>
      <c r="I96" s="6">
        <f t="shared" si="11"/>
        <v>38635</v>
      </c>
    </row>
    <row r="97" spans="2:9" ht="21.6" x14ac:dyDescent="0.3">
      <c r="B97" s="5" t="s">
        <v>96</v>
      </c>
      <c r="C97" s="5" t="s">
        <v>97</v>
      </c>
      <c r="D97" s="6">
        <f>+D98</f>
        <v>0</v>
      </c>
      <c r="E97" s="6">
        <f>+E98</f>
        <v>0</v>
      </c>
      <c r="F97" s="6">
        <f t="shared" si="7"/>
        <v>38635</v>
      </c>
      <c r="G97" s="6">
        <f>+G98</f>
        <v>0</v>
      </c>
      <c r="H97" s="6">
        <f>+H98</f>
        <v>38635</v>
      </c>
      <c r="I97" s="6">
        <f>+I98</f>
        <v>38635</v>
      </c>
    </row>
    <row r="98" spans="2:9" ht="21.6" x14ac:dyDescent="0.3">
      <c r="B98" s="5" t="s">
        <v>102</v>
      </c>
      <c r="C98" s="5" t="s">
        <v>103</v>
      </c>
      <c r="D98" s="6">
        <v>0</v>
      </c>
      <c r="E98" s="6">
        <v>0</v>
      </c>
      <c r="F98" s="6">
        <f t="shared" si="7"/>
        <v>38635</v>
      </c>
      <c r="G98" s="6">
        <v>0</v>
      </c>
      <c r="H98" s="6">
        <v>38635</v>
      </c>
      <c r="I98" s="6">
        <v>38635</v>
      </c>
    </row>
    <row r="99" spans="2:9" x14ac:dyDescent="0.3">
      <c r="B99" s="5" t="s">
        <v>105</v>
      </c>
      <c r="C99" s="5" t="s">
        <v>106</v>
      </c>
      <c r="D99" s="6">
        <f>D100</f>
        <v>320000</v>
      </c>
      <c r="E99" s="6">
        <f>E100</f>
        <v>320000</v>
      </c>
      <c r="F99" s="6">
        <f t="shared" si="7"/>
        <v>0</v>
      </c>
      <c r="G99" s="6">
        <f>G100</f>
        <v>0</v>
      </c>
      <c r="H99" s="6">
        <f>H100</f>
        <v>0</v>
      </c>
      <c r="I99" s="6">
        <f>I100</f>
        <v>0</v>
      </c>
    </row>
    <row r="100" spans="2:9" ht="21.6" x14ac:dyDescent="0.3">
      <c r="B100" s="5" t="s">
        <v>108</v>
      </c>
      <c r="C100" s="5" t="s">
        <v>109</v>
      </c>
      <c r="D100" s="6">
        <f>+D101</f>
        <v>320000</v>
      </c>
      <c r="E100" s="6">
        <f>+E101</f>
        <v>320000</v>
      </c>
      <c r="F100" s="6">
        <f t="shared" si="7"/>
        <v>0</v>
      </c>
      <c r="G100" s="6">
        <f t="shared" ref="G100:I101" si="12">+G101</f>
        <v>0</v>
      </c>
      <c r="H100" s="6">
        <f t="shared" si="12"/>
        <v>0</v>
      </c>
      <c r="I100" s="6">
        <f t="shared" si="12"/>
        <v>0</v>
      </c>
    </row>
    <row r="101" spans="2:9" ht="62.4" x14ac:dyDescent="0.3">
      <c r="B101" s="5" t="s">
        <v>111</v>
      </c>
      <c r="C101" s="5" t="s">
        <v>112</v>
      </c>
      <c r="D101" s="6">
        <f>+D102</f>
        <v>320000</v>
      </c>
      <c r="E101" s="6">
        <f>+E102</f>
        <v>320000</v>
      </c>
      <c r="F101" s="6">
        <f t="shared" si="7"/>
        <v>0</v>
      </c>
      <c r="G101" s="6">
        <f t="shared" si="12"/>
        <v>0</v>
      </c>
      <c r="H101" s="6">
        <f t="shared" si="12"/>
        <v>0</v>
      </c>
      <c r="I101" s="6">
        <f t="shared" si="12"/>
        <v>0</v>
      </c>
    </row>
    <row r="102" spans="2:9" ht="21.6" x14ac:dyDescent="0.3">
      <c r="B102" s="5" t="s">
        <v>120</v>
      </c>
      <c r="C102" s="5" t="s">
        <v>121</v>
      </c>
      <c r="D102" s="6">
        <v>320000</v>
      </c>
      <c r="E102" s="6">
        <v>320000</v>
      </c>
      <c r="F102" s="6">
        <f t="shared" si="7"/>
        <v>0</v>
      </c>
      <c r="G102" s="6">
        <v>0</v>
      </c>
      <c r="H102" s="6">
        <v>0</v>
      </c>
      <c r="I102" s="6">
        <v>0</v>
      </c>
    </row>
    <row r="104" spans="2:9" x14ac:dyDescent="0.3">
      <c r="B104" s="8" t="s">
        <v>155</v>
      </c>
      <c r="C104" s="9"/>
      <c r="D104" s="9" t="s">
        <v>156</v>
      </c>
    </row>
    <row r="105" spans="2:9" x14ac:dyDescent="0.3">
      <c r="B105" s="8" t="s">
        <v>157</v>
      </c>
      <c r="C105" s="9"/>
      <c r="D105" s="9" t="s">
        <v>158</v>
      </c>
    </row>
    <row r="106" spans="2:9" x14ac:dyDescent="0.3">
      <c r="B106" s="9"/>
      <c r="C106" s="9"/>
      <c r="D106" s="9"/>
    </row>
    <row r="107" spans="2:9" x14ac:dyDescent="0.3">
      <c r="B107" s="9"/>
      <c r="C107" s="9"/>
      <c r="D107" s="9"/>
    </row>
    <row r="108" spans="2:9" x14ac:dyDescent="0.3">
      <c r="B108" s="9"/>
      <c r="C108" s="9"/>
      <c r="D108" s="9"/>
    </row>
    <row r="109" spans="2:9" x14ac:dyDescent="0.3">
      <c r="B109" s="9"/>
      <c r="C109" s="9" t="s">
        <v>159</v>
      </c>
      <c r="D109" s="9"/>
    </row>
    <row r="110" spans="2:9" x14ac:dyDescent="0.3">
      <c r="B110" s="9"/>
      <c r="C110" s="9"/>
      <c r="D110" s="9"/>
    </row>
    <row r="111" spans="2:9" x14ac:dyDescent="0.3">
      <c r="B111" s="9"/>
      <c r="C111" s="9"/>
      <c r="D111" s="9"/>
    </row>
    <row r="112" spans="2:9" x14ac:dyDescent="0.3">
      <c r="B112" s="9" t="s">
        <v>160</v>
      </c>
      <c r="C112" s="9"/>
      <c r="D112" s="9" t="s">
        <v>161</v>
      </c>
    </row>
    <row r="113" spans="2:4" x14ac:dyDescent="0.3">
      <c r="B113" s="9"/>
      <c r="C113" s="9"/>
      <c r="D113" s="9" t="s">
        <v>162</v>
      </c>
    </row>
  </sheetData>
  <mergeCells count="19">
    <mergeCell ref="I7:I10"/>
    <mergeCell ref="J7:J10"/>
    <mergeCell ref="K7:K10"/>
    <mergeCell ref="B49:J49"/>
    <mergeCell ref="B83:I83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A1:K1"/>
    <mergeCell ref="A2:K2"/>
    <mergeCell ref="A3:K3"/>
    <mergeCell ref="A4:K4"/>
    <mergeCell ref="A5:K5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5CD8F-9558-41B7-8ACE-CDA265E3ABFD}">
  <dimension ref="A1:T83"/>
  <sheetViews>
    <sheetView topLeftCell="A5" workbookViewId="0">
      <selection activeCell="B40" sqref="B12:I40"/>
    </sheetView>
  </sheetViews>
  <sheetFormatPr defaultRowHeight="14.4" x14ac:dyDescent="0.3"/>
  <cols>
    <col min="1" max="1" width="2.33203125" customWidth="1"/>
    <col min="2" max="2" width="41.88671875" customWidth="1"/>
    <col min="3" max="3" width="11.6640625" customWidth="1"/>
    <col min="4" max="5" width="14.44140625" customWidth="1"/>
    <col min="6" max="8" width="14.44140625" hidden="1" customWidth="1"/>
    <col min="9" max="9" width="14.44140625" customWidth="1"/>
    <col min="10" max="11" width="14.44140625" hidden="1" customWidth="1"/>
  </cols>
  <sheetData>
    <row r="1" spans="1:1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3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x14ac:dyDescent="0.3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70.2" customHeight="1" x14ac:dyDescent="0.3">
      <c r="A4" s="12" t="s">
        <v>130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3">
      <c r="A5" s="10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ht="15" thickBot="1" x14ac:dyDescent="0.35"/>
    <row r="7" spans="1:11" s="2" customFormat="1" ht="15" thickBot="1" x14ac:dyDescent="0.35">
      <c r="A7" s="14" t="s">
        <v>5</v>
      </c>
      <c r="B7" s="14"/>
      <c r="C7" s="14" t="s">
        <v>7</v>
      </c>
      <c r="D7" s="14" t="s">
        <v>9</v>
      </c>
      <c r="E7" s="14" t="s">
        <v>10</v>
      </c>
      <c r="F7" s="14" t="s">
        <v>11</v>
      </c>
      <c r="G7" s="14"/>
      <c r="H7" s="14"/>
      <c r="I7" s="14" t="s">
        <v>16</v>
      </c>
      <c r="J7" s="14" t="s">
        <v>17</v>
      </c>
      <c r="K7" s="14" t="s">
        <v>18</v>
      </c>
    </row>
    <row r="8" spans="1:11" s="2" customFormat="1" ht="15" thickBot="1" x14ac:dyDescent="0.35">
      <c r="A8" s="14"/>
      <c r="B8" s="14"/>
      <c r="C8" s="14"/>
      <c r="D8" s="14"/>
      <c r="E8" s="14"/>
      <c r="F8" s="14" t="s">
        <v>12</v>
      </c>
      <c r="G8" s="14" t="s">
        <v>14</v>
      </c>
      <c r="H8" s="14" t="s">
        <v>15</v>
      </c>
      <c r="I8" s="14"/>
      <c r="J8" s="14"/>
      <c r="K8" s="14"/>
    </row>
    <row r="9" spans="1:11" s="2" customFormat="1" ht="15" thickBot="1" x14ac:dyDescent="0.3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s="2" customFormat="1" ht="15" thickBot="1" x14ac:dyDescent="0.3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s="2" customFormat="1" ht="15" thickBot="1" x14ac:dyDescent="0.35">
      <c r="A11" s="14" t="s">
        <v>6</v>
      </c>
      <c r="B11" s="14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x14ac:dyDescent="0.3">
      <c r="A12" s="5" t="s">
        <v>20</v>
      </c>
      <c r="B12" s="5" t="s">
        <v>131</v>
      </c>
      <c r="C12" s="5" t="s">
        <v>22</v>
      </c>
      <c r="D12" s="6">
        <f>D13+D31+D35</f>
        <v>52214100</v>
      </c>
      <c r="E12" s="6">
        <f>E13+E31+E35</f>
        <v>14676030</v>
      </c>
      <c r="F12" s="6">
        <f t="shared" ref="F12:F40" si="0">G12+H12</f>
        <v>15066695</v>
      </c>
      <c r="G12" s="6">
        <f>G13+G31+G35</f>
        <v>998056</v>
      </c>
      <c r="H12" s="6">
        <f>H13+H31+H35</f>
        <v>14068639</v>
      </c>
      <c r="I12" s="6">
        <f>I13+I31+I35</f>
        <v>14210392</v>
      </c>
      <c r="J12" s="6">
        <f>J13+J31+J35</f>
        <v>45593</v>
      </c>
      <c r="K12" s="6">
        <f t="shared" ref="K12:K40" si="1">F12-I12-J12</f>
        <v>810710</v>
      </c>
    </row>
    <row r="13" spans="1:11" s="2" customFormat="1" x14ac:dyDescent="0.3">
      <c r="A13" s="5" t="s">
        <v>23</v>
      </c>
      <c r="B13" s="5" t="s">
        <v>24</v>
      </c>
      <c r="C13" s="5" t="s">
        <v>25</v>
      </c>
      <c r="D13" s="6">
        <f>+D14</f>
        <v>24891100</v>
      </c>
      <c r="E13" s="6">
        <f>+E14</f>
        <v>7212300</v>
      </c>
      <c r="F13" s="6">
        <f t="shared" si="0"/>
        <v>7539440</v>
      </c>
      <c r="G13" s="6">
        <f>+G14</f>
        <v>998056</v>
      </c>
      <c r="H13" s="6">
        <f>+H14</f>
        <v>6541384</v>
      </c>
      <c r="I13" s="6">
        <f>+I14</f>
        <v>6683137</v>
      </c>
      <c r="J13" s="6">
        <f>+J14</f>
        <v>45593</v>
      </c>
      <c r="K13" s="6">
        <f t="shared" si="1"/>
        <v>810710</v>
      </c>
    </row>
    <row r="14" spans="1:11" s="2" customFormat="1" ht="21.6" x14ac:dyDescent="0.3">
      <c r="A14" s="5" t="s">
        <v>26</v>
      </c>
      <c r="B14" s="5" t="s">
        <v>27</v>
      </c>
      <c r="C14" s="5" t="s">
        <v>28</v>
      </c>
      <c r="D14" s="6">
        <f>D15+D19</f>
        <v>24891100</v>
      </c>
      <c r="E14" s="6">
        <f>E15+E19</f>
        <v>7212300</v>
      </c>
      <c r="F14" s="6">
        <f t="shared" si="0"/>
        <v>7539440</v>
      </c>
      <c r="G14" s="6">
        <f>G15+G19</f>
        <v>998056</v>
      </c>
      <c r="H14" s="6">
        <f>H15+H19</f>
        <v>6541384</v>
      </c>
      <c r="I14" s="6">
        <f>I15+I19</f>
        <v>6683137</v>
      </c>
      <c r="J14" s="6">
        <f>J15+J19</f>
        <v>45593</v>
      </c>
      <c r="K14" s="6">
        <f t="shared" si="1"/>
        <v>810710</v>
      </c>
    </row>
    <row r="15" spans="1:11" s="2" customFormat="1" ht="21.6" x14ac:dyDescent="0.3">
      <c r="A15" s="5" t="s">
        <v>29</v>
      </c>
      <c r="B15" s="5" t="s">
        <v>30</v>
      </c>
      <c r="C15" s="5" t="s">
        <v>31</v>
      </c>
      <c r="D15" s="6">
        <f>D16</f>
        <v>121800</v>
      </c>
      <c r="E15" s="6">
        <f>E16</f>
        <v>33500</v>
      </c>
      <c r="F15" s="6">
        <f t="shared" si="0"/>
        <v>48813</v>
      </c>
      <c r="G15" s="6">
        <f>G16</f>
        <v>8378</v>
      </c>
      <c r="H15" s="6">
        <f>H16</f>
        <v>40435</v>
      </c>
      <c r="I15" s="6">
        <f>I16</f>
        <v>39670</v>
      </c>
      <c r="J15" s="6">
        <f>J16</f>
        <v>7433</v>
      </c>
      <c r="K15" s="6">
        <f t="shared" si="1"/>
        <v>1710</v>
      </c>
    </row>
    <row r="16" spans="1:11" s="2" customFormat="1" ht="21.6" x14ac:dyDescent="0.3">
      <c r="A16" s="5" t="s">
        <v>32</v>
      </c>
      <c r="B16" s="5" t="s">
        <v>33</v>
      </c>
      <c r="C16" s="5" t="s">
        <v>34</v>
      </c>
      <c r="D16" s="6">
        <f>+D17</f>
        <v>121800</v>
      </c>
      <c r="E16" s="6">
        <f>+E17</f>
        <v>33500</v>
      </c>
      <c r="F16" s="6">
        <f t="shared" si="0"/>
        <v>48813</v>
      </c>
      <c r="G16" s="6">
        <f>+G17</f>
        <v>8378</v>
      </c>
      <c r="H16" s="6">
        <f>+H17</f>
        <v>40435</v>
      </c>
      <c r="I16" s="6">
        <f>+I17</f>
        <v>39670</v>
      </c>
      <c r="J16" s="6">
        <f>+J17</f>
        <v>7433</v>
      </c>
      <c r="K16" s="6">
        <f t="shared" si="1"/>
        <v>1710</v>
      </c>
    </row>
    <row r="17" spans="1:11" s="2" customFormat="1" ht="21.6" x14ac:dyDescent="0.3">
      <c r="A17" s="5" t="s">
        <v>35</v>
      </c>
      <c r="B17" s="5" t="s">
        <v>36</v>
      </c>
      <c r="C17" s="5" t="s">
        <v>37</v>
      </c>
      <c r="D17" s="6">
        <f>D18</f>
        <v>121800</v>
      </c>
      <c r="E17" s="6">
        <f>E18</f>
        <v>33500</v>
      </c>
      <c r="F17" s="6">
        <f t="shared" si="0"/>
        <v>48813</v>
      </c>
      <c r="G17" s="6">
        <f>G18</f>
        <v>8378</v>
      </c>
      <c r="H17" s="6">
        <f>H18</f>
        <v>40435</v>
      </c>
      <c r="I17" s="6">
        <f>I18</f>
        <v>39670</v>
      </c>
      <c r="J17" s="6">
        <f>J18</f>
        <v>7433</v>
      </c>
      <c r="K17" s="6">
        <f t="shared" si="1"/>
        <v>1710</v>
      </c>
    </row>
    <row r="18" spans="1:11" s="2" customFormat="1" ht="21.6" x14ac:dyDescent="0.3">
      <c r="A18" s="5" t="s">
        <v>38</v>
      </c>
      <c r="B18" s="5" t="s">
        <v>39</v>
      </c>
      <c r="C18" s="5" t="s">
        <v>40</v>
      </c>
      <c r="D18" s="6">
        <v>121800</v>
      </c>
      <c r="E18" s="6">
        <v>33500</v>
      </c>
      <c r="F18" s="6">
        <f t="shared" si="0"/>
        <v>48813</v>
      </c>
      <c r="G18" s="6">
        <v>8378</v>
      </c>
      <c r="H18" s="6">
        <v>40435</v>
      </c>
      <c r="I18" s="6">
        <v>39670</v>
      </c>
      <c r="J18" s="6">
        <v>7433</v>
      </c>
      <c r="K18" s="6">
        <f t="shared" si="1"/>
        <v>1710</v>
      </c>
    </row>
    <row r="19" spans="1:11" s="2" customFormat="1" ht="21.6" x14ac:dyDescent="0.3">
      <c r="A19" s="5" t="s">
        <v>41</v>
      </c>
      <c r="B19" s="5" t="s">
        <v>42</v>
      </c>
      <c r="C19" s="5" t="s">
        <v>43</v>
      </c>
      <c r="D19" s="6">
        <f>D20+D28</f>
        <v>24769300</v>
      </c>
      <c r="E19" s="6">
        <f>E20+E28</f>
        <v>7178800</v>
      </c>
      <c r="F19" s="6">
        <f t="shared" si="0"/>
        <v>7490627</v>
      </c>
      <c r="G19" s="6">
        <f>G20+G28</f>
        <v>989678</v>
      </c>
      <c r="H19" s="6">
        <f>H20+H28</f>
        <v>6500949</v>
      </c>
      <c r="I19" s="6">
        <f>I20+I28</f>
        <v>6643467</v>
      </c>
      <c r="J19" s="6">
        <f>J20+J28</f>
        <v>38160</v>
      </c>
      <c r="K19" s="6">
        <f t="shared" si="1"/>
        <v>809000</v>
      </c>
    </row>
    <row r="20" spans="1:11" s="2" customFormat="1" ht="31.8" x14ac:dyDescent="0.3">
      <c r="A20" s="5" t="s">
        <v>44</v>
      </c>
      <c r="B20" s="5" t="s">
        <v>45</v>
      </c>
      <c r="C20" s="5" t="s">
        <v>46</v>
      </c>
      <c r="D20" s="6">
        <f>+D21+D22+D23+D24+D25+D26+D27</f>
        <v>25245010</v>
      </c>
      <c r="E20" s="6">
        <f>+E21+E22+E23+E24+E25+E26+E27</f>
        <v>7429510</v>
      </c>
      <c r="F20" s="6">
        <f t="shared" si="0"/>
        <v>7497172</v>
      </c>
      <c r="G20" s="6">
        <f>+G21+G22+G23+G24+G25+G26+G27</f>
        <v>989678</v>
      </c>
      <c r="H20" s="6">
        <f>+H21+H22+H23+H24+H25+H26+H27</f>
        <v>6507494</v>
      </c>
      <c r="I20" s="6">
        <f>+I21+I22+I23+I24+I25+I26+I27</f>
        <v>6650012</v>
      </c>
      <c r="J20" s="6">
        <f>+J21+J22+J23+J24+J25+J26+J27</f>
        <v>38160</v>
      </c>
      <c r="K20" s="6">
        <f t="shared" si="1"/>
        <v>809000</v>
      </c>
    </row>
    <row r="21" spans="1:11" s="2" customFormat="1" ht="21.6" x14ac:dyDescent="0.3">
      <c r="A21" s="5" t="s">
        <v>47</v>
      </c>
      <c r="B21" s="5" t="s">
        <v>48</v>
      </c>
      <c r="C21" s="5" t="s">
        <v>49</v>
      </c>
      <c r="D21" s="6">
        <v>20000</v>
      </c>
      <c r="E21" s="6">
        <v>0</v>
      </c>
      <c r="F21" s="6">
        <f t="shared" si="0"/>
        <v>600</v>
      </c>
      <c r="G21" s="6">
        <v>0</v>
      </c>
      <c r="H21" s="6">
        <v>600</v>
      </c>
      <c r="I21" s="6">
        <v>600</v>
      </c>
      <c r="J21" s="6">
        <v>0</v>
      </c>
      <c r="K21" s="6">
        <f t="shared" si="1"/>
        <v>0</v>
      </c>
    </row>
    <row r="22" spans="1:11" s="2" customFormat="1" ht="21.6" x14ac:dyDescent="0.3">
      <c r="A22" s="5" t="s">
        <v>50</v>
      </c>
      <c r="B22" s="5" t="s">
        <v>51</v>
      </c>
      <c r="C22" s="5" t="s">
        <v>52</v>
      </c>
      <c r="D22" s="6">
        <v>389510</v>
      </c>
      <c r="E22" s="6">
        <v>126510</v>
      </c>
      <c r="F22" s="6">
        <f t="shared" si="0"/>
        <v>181455</v>
      </c>
      <c r="G22" s="6">
        <v>82066</v>
      </c>
      <c r="H22" s="6">
        <v>99389</v>
      </c>
      <c r="I22" s="6">
        <v>137548</v>
      </c>
      <c r="J22" s="6">
        <v>36099</v>
      </c>
      <c r="K22" s="6">
        <f t="shared" si="1"/>
        <v>7808</v>
      </c>
    </row>
    <row r="23" spans="1:11" s="2" customFormat="1" ht="21.6" x14ac:dyDescent="0.3">
      <c r="A23" s="5" t="s">
        <v>53</v>
      </c>
      <c r="B23" s="5" t="s">
        <v>54</v>
      </c>
      <c r="C23" s="5" t="s">
        <v>55</v>
      </c>
      <c r="D23" s="6">
        <v>649500</v>
      </c>
      <c r="E23" s="6">
        <v>225000</v>
      </c>
      <c r="F23" s="6">
        <f t="shared" si="0"/>
        <v>221360</v>
      </c>
      <c r="G23" s="6">
        <v>0</v>
      </c>
      <c r="H23" s="6">
        <v>221360</v>
      </c>
      <c r="I23" s="6">
        <v>219299</v>
      </c>
      <c r="J23" s="6">
        <v>2061</v>
      </c>
      <c r="K23" s="6">
        <f t="shared" si="1"/>
        <v>0</v>
      </c>
    </row>
    <row r="24" spans="1:11" s="2" customFormat="1" ht="21.6" x14ac:dyDescent="0.3">
      <c r="A24" s="5" t="s">
        <v>56</v>
      </c>
      <c r="B24" s="5" t="s">
        <v>57</v>
      </c>
      <c r="C24" s="5" t="s">
        <v>58</v>
      </c>
      <c r="D24" s="6">
        <v>28000</v>
      </c>
      <c r="E24" s="6">
        <v>7000</v>
      </c>
      <c r="F24" s="6">
        <f t="shared" si="0"/>
        <v>5745</v>
      </c>
      <c r="G24" s="6">
        <v>0</v>
      </c>
      <c r="H24" s="6">
        <v>5745</v>
      </c>
      <c r="I24" s="6">
        <v>5745</v>
      </c>
      <c r="J24" s="6">
        <v>0</v>
      </c>
      <c r="K24" s="6">
        <f t="shared" si="1"/>
        <v>0</v>
      </c>
    </row>
    <row r="25" spans="1:11" s="2" customFormat="1" ht="21.6" x14ac:dyDescent="0.3">
      <c r="A25" s="5" t="s">
        <v>59</v>
      </c>
      <c r="B25" s="5" t="s">
        <v>60</v>
      </c>
      <c r="C25" s="5" t="s">
        <v>61</v>
      </c>
      <c r="D25" s="6">
        <v>22621000</v>
      </c>
      <c r="E25" s="6">
        <v>6702000</v>
      </c>
      <c r="F25" s="6">
        <f t="shared" si="0"/>
        <v>6765700</v>
      </c>
      <c r="G25" s="6">
        <v>907612</v>
      </c>
      <c r="H25" s="6">
        <v>5858088</v>
      </c>
      <c r="I25" s="6">
        <v>5964508</v>
      </c>
      <c r="J25" s="6">
        <v>0</v>
      </c>
      <c r="K25" s="6">
        <f t="shared" si="1"/>
        <v>801192</v>
      </c>
    </row>
    <row r="26" spans="1:11" s="2" customFormat="1" ht="31.8" x14ac:dyDescent="0.3">
      <c r="A26" s="5" t="s">
        <v>62</v>
      </c>
      <c r="B26" s="5" t="s">
        <v>63</v>
      </c>
      <c r="C26" s="5" t="s">
        <v>64</v>
      </c>
      <c r="D26" s="6">
        <v>1387000</v>
      </c>
      <c r="E26" s="6">
        <v>349000</v>
      </c>
      <c r="F26" s="6">
        <f t="shared" si="0"/>
        <v>302951</v>
      </c>
      <c r="G26" s="6">
        <v>0</v>
      </c>
      <c r="H26" s="6">
        <v>302951</v>
      </c>
      <c r="I26" s="6">
        <v>302951</v>
      </c>
      <c r="J26" s="6">
        <v>0</v>
      </c>
      <c r="K26" s="6">
        <f t="shared" si="1"/>
        <v>0</v>
      </c>
    </row>
    <row r="27" spans="1:11" s="2" customFormat="1" ht="21.6" x14ac:dyDescent="0.3">
      <c r="A27" s="5" t="s">
        <v>65</v>
      </c>
      <c r="B27" s="5" t="s">
        <v>66</v>
      </c>
      <c r="C27" s="5" t="s">
        <v>67</v>
      </c>
      <c r="D27" s="6">
        <v>150000</v>
      </c>
      <c r="E27" s="6">
        <v>20000</v>
      </c>
      <c r="F27" s="6">
        <f t="shared" si="0"/>
        <v>19361</v>
      </c>
      <c r="G27" s="6">
        <v>0</v>
      </c>
      <c r="H27" s="6">
        <v>19361</v>
      </c>
      <c r="I27" s="6">
        <v>19361</v>
      </c>
      <c r="J27" s="6">
        <v>0</v>
      </c>
      <c r="K27" s="6">
        <f t="shared" si="1"/>
        <v>0</v>
      </c>
    </row>
    <row r="28" spans="1:11" s="2" customFormat="1" ht="21.6" x14ac:dyDescent="0.3">
      <c r="A28" s="5" t="s">
        <v>132</v>
      </c>
      <c r="B28" s="5" t="s">
        <v>69</v>
      </c>
      <c r="C28" s="5" t="s">
        <v>70</v>
      </c>
      <c r="D28" s="6">
        <f>D29+D30</f>
        <v>-475710</v>
      </c>
      <c r="E28" s="6">
        <f>E29+E30</f>
        <v>-250710</v>
      </c>
      <c r="F28" s="6">
        <f t="shared" si="0"/>
        <v>-6545</v>
      </c>
      <c r="G28" s="6">
        <f>G29+G30</f>
        <v>0</v>
      </c>
      <c r="H28" s="6">
        <f>H29+H30</f>
        <v>-6545</v>
      </c>
      <c r="I28" s="6">
        <f>I29+I30</f>
        <v>-6545</v>
      </c>
      <c r="J28" s="6">
        <f>J29+J30</f>
        <v>0</v>
      </c>
      <c r="K28" s="6">
        <f t="shared" si="1"/>
        <v>0</v>
      </c>
    </row>
    <row r="29" spans="1:11" s="2" customFormat="1" ht="21.6" x14ac:dyDescent="0.3">
      <c r="A29" s="5" t="s">
        <v>68</v>
      </c>
      <c r="B29" s="5" t="s">
        <v>72</v>
      </c>
      <c r="C29" s="5" t="s">
        <v>73</v>
      </c>
      <c r="D29" s="6">
        <v>20000</v>
      </c>
      <c r="E29" s="6">
        <v>20000</v>
      </c>
      <c r="F29" s="6">
        <f t="shared" si="0"/>
        <v>20000</v>
      </c>
      <c r="G29" s="6">
        <v>0</v>
      </c>
      <c r="H29" s="6">
        <v>20000</v>
      </c>
      <c r="I29" s="6">
        <v>20000</v>
      </c>
      <c r="J29" s="6">
        <v>0</v>
      </c>
      <c r="K29" s="6">
        <f t="shared" si="1"/>
        <v>0</v>
      </c>
    </row>
    <row r="30" spans="1:11" s="2" customFormat="1" ht="31.8" x14ac:dyDescent="0.3">
      <c r="A30" s="5" t="s">
        <v>71</v>
      </c>
      <c r="B30" s="5" t="s">
        <v>75</v>
      </c>
      <c r="C30" s="5" t="s">
        <v>76</v>
      </c>
      <c r="D30" s="6">
        <v>-495710</v>
      </c>
      <c r="E30" s="6">
        <v>-270710</v>
      </c>
      <c r="F30" s="6">
        <f t="shared" si="0"/>
        <v>-26545</v>
      </c>
      <c r="G30" s="6">
        <v>0</v>
      </c>
      <c r="H30" s="6">
        <v>-26545</v>
      </c>
      <c r="I30" s="6">
        <v>-26545</v>
      </c>
      <c r="J30" s="6">
        <v>0</v>
      </c>
      <c r="K30" s="6">
        <f t="shared" si="1"/>
        <v>0</v>
      </c>
    </row>
    <row r="31" spans="1:11" s="2" customFormat="1" ht="21.6" x14ac:dyDescent="0.3">
      <c r="A31" s="5" t="s">
        <v>77</v>
      </c>
      <c r="B31" s="5" t="s">
        <v>90</v>
      </c>
      <c r="C31" s="5" t="s">
        <v>91</v>
      </c>
      <c r="D31" s="6">
        <f t="shared" ref="D31:E33" si="2">D32</f>
        <v>0</v>
      </c>
      <c r="E31" s="6">
        <f t="shared" si="2"/>
        <v>0</v>
      </c>
      <c r="F31" s="6">
        <f t="shared" si="0"/>
        <v>500696</v>
      </c>
      <c r="G31" s="6">
        <f t="shared" ref="G31:J33" si="3">G32</f>
        <v>0</v>
      </c>
      <c r="H31" s="6">
        <f t="shared" si="3"/>
        <v>500696</v>
      </c>
      <c r="I31" s="6">
        <f t="shared" si="3"/>
        <v>500696</v>
      </c>
      <c r="J31" s="6">
        <f t="shared" si="3"/>
        <v>0</v>
      </c>
      <c r="K31" s="6">
        <f t="shared" si="1"/>
        <v>0</v>
      </c>
    </row>
    <row r="32" spans="1:11" s="2" customFormat="1" ht="21.6" x14ac:dyDescent="0.3">
      <c r="A32" s="5" t="s">
        <v>133</v>
      </c>
      <c r="B32" s="5" t="s">
        <v>93</v>
      </c>
      <c r="C32" s="5" t="s">
        <v>94</v>
      </c>
      <c r="D32" s="6">
        <f t="shared" si="2"/>
        <v>0</v>
      </c>
      <c r="E32" s="6">
        <f t="shared" si="2"/>
        <v>0</v>
      </c>
      <c r="F32" s="6">
        <f t="shared" si="0"/>
        <v>500696</v>
      </c>
      <c r="G32" s="6">
        <f t="shared" si="3"/>
        <v>0</v>
      </c>
      <c r="H32" s="6">
        <f t="shared" si="3"/>
        <v>500696</v>
      </c>
      <c r="I32" s="6">
        <f t="shared" si="3"/>
        <v>500696</v>
      </c>
      <c r="J32" s="6">
        <f t="shared" si="3"/>
        <v>0</v>
      </c>
      <c r="K32" s="6">
        <f t="shared" si="1"/>
        <v>0</v>
      </c>
    </row>
    <row r="33" spans="1:12" s="2" customFormat="1" ht="21.6" x14ac:dyDescent="0.3">
      <c r="A33" s="5" t="s">
        <v>80</v>
      </c>
      <c r="B33" s="5" t="s">
        <v>96</v>
      </c>
      <c r="C33" s="5" t="s">
        <v>97</v>
      </c>
      <c r="D33" s="6">
        <f t="shared" si="2"/>
        <v>0</v>
      </c>
      <c r="E33" s="6">
        <f t="shared" si="2"/>
        <v>0</v>
      </c>
      <c r="F33" s="6">
        <f t="shared" si="0"/>
        <v>500696</v>
      </c>
      <c r="G33" s="6">
        <f t="shared" si="3"/>
        <v>0</v>
      </c>
      <c r="H33" s="6">
        <f t="shared" si="3"/>
        <v>500696</v>
      </c>
      <c r="I33" s="6">
        <f t="shared" si="3"/>
        <v>500696</v>
      </c>
      <c r="J33" s="6">
        <f t="shared" si="3"/>
        <v>0</v>
      </c>
      <c r="K33" s="6">
        <f t="shared" si="1"/>
        <v>0</v>
      </c>
    </row>
    <row r="34" spans="1:12" s="2" customFormat="1" ht="21.6" x14ac:dyDescent="0.3">
      <c r="A34" s="5" t="s">
        <v>83</v>
      </c>
      <c r="B34" s="5" t="s">
        <v>99</v>
      </c>
      <c r="C34" s="5" t="s">
        <v>100</v>
      </c>
      <c r="D34" s="6">
        <v>0</v>
      </c>
      <c r="E34" s="6">
        <v>0</v>
      </c>
      <c r="F34" s="6">
        <f t="shared" si="0"/>
        <v>500696</v>
      </c>
      <c r="G34" s="6">
        <v>0</v>
      </c>
      <c r="H34" s="6">
        <v>500696</v>
      </c>
      <c r="I34" s="6">
        <v>500696</v>
      </c>
      <c r="J34" s="6">
        <v>0</v>
      </c>
      <c r="K34" s="6">
        <f t="shared" si="1"/>
        <v>0</v>
      </c>
    </row>
    <row r="35" spans="1:12" s="2" customFormat="1" ht="21.6" x14ac:dyDescent="0.3">
      <c r="A35" s="5" t="s">
        <v>95</v>
      </c>
      <c r="B35" s="5" t="s">
        <v>105</v>
      </c>
      <c r="C35" s="5" t="s">
        <v>106</v>
      </c>
      <c r="D35" s="6">
        <f>D36</f>
        <v>27323000</v>
      </c>
      <c r="E35" s="6">
        <f>E36</f>
        <v>7463730</v>
      </c>
      <c r="F35" s="6">
        <f t="shared" si="0"/>
        <v>7026559</v>
      </c>
      <c r="G35" s="6">
        <f>G36</f>
        <v>0</v>
      </c>
      <c r="H35" s="6">
        <f>H36</f>
        <v>7026559</v>
      </c>
      <c r="I35" s="6">
        <f>I36</f>
        <v>7026559</v>
      </c>
      <c r="J35" s="6">
        <f>J36</f>
        <v>0</v>
      </c>
      <c r="K35" s="6">
        <f t="shared" si="1"/>
        <v>0</v>
      </c>
    </row>
    <row r="36" spans="1:12" s="2" customFormat="1" ht="21.6" x14ac:dyDescent="0.3">
      <c r="A36" s="5" t="s">
        <v>98</v>
      </c>
      <c r="B36" s="5" t="s">
        <v>108</v>
      </c>
      <c r="C36" s="5" t="s">
        <v>109</v>
      </c>
      <c r="D36" s="6">
        <f>+D37</f>
        <v>27323000</v>
      </c>
      <c r="E36" s="6">
        <f>+E37</f>
        <v>7463730</v>
      </c>
      <c r="F36" s="6">
        <f t="shared" si="0"/>
        <v>7026559</v>
      </c>
      <c r="G36" s="6">
        <f>+G37</f>
        <v>0</v>
      </c>
      <c r="H36" s="6">
        <f>+H37</f>
        <v>7026559</v>
      </c>
      <c r="I36" s="6">
        <f>+I37</f>
        <v>7026559</v>
      </c>
      <c r="J36" s="6">
        <f>+J37</f>
        <v>0</v>
      </c>
      <c r="K36" s="6">
        <f t="shared" si="1"/>
        <v>0</v>
      </c>
    </row>
    <row r="37" spans="1:12" s="2" customFormat="1" ht="52.2" x14ac:dyDescent="0.3">
      <c r="A37" s="5" t="s">
        <v>134</v>
      </c>
      <c r="B37" s="5" t="s">
        <v>111</v>
      </c>
      <c r="C37" s="5" t="s">
        <v>112</v>
      </c>
      <c r="D37" s="6">
        <f>D38+D39+D40</f>
        <v>27323000</v>
      </c>
      <c r="E37" s="6">
        <f>E38+E39+E40</f>
        <v>7463730</v>
      </c>
      <c r="F37" s="6">
        <f t="shared" si="0"/>
        <v>7026559</v>
      </c>
      <c r="G37" s="6">
        <f>G38+G39+G40</f>
        <v>0</v>
      </c>
      <c r="H37" s="6">
        <f>H38+H39+H40</f>
        <v>7026559</v>
      </c>
      <c r="I37" s="6">
        <f>I38+I39+I40</f>
        <v>7026559</v>
      </c>
      <c r="J37" s="6">
        <f>J38+J39+J40</f>
        <v>0</v>
      </c>
      <c r="K37" s="6">
        <f t="shared" si="1"/>
        <v>0</v>
      </c>
    </row>
    <row r="38" spans="1:12" s="2" customFormat="1" ht="21.6" x14ac:dyDescent="0.3">
      <c r="A38" s="5" t="s">
        <v>135</v>
      </c>
      <c r="B38" s="5" t="s">
        <v>114</v>
      </c>
      <c r="C38" s="5" t="s">
        <v>115</v>
      </c>
      <c r="D38" s="6">
        <v>2450000</v>
      </c>
      <c r="E38" s="6">
        <v>833730</v>
      </c>
      <c r="F38" s="6">
        <f t="shared" si="0"/>
        <v>746030</v>
      </c>
      <c r="G38" s="6">
        <v>0</v>
      </c>
      <c r="H38" s="6">
        <v>746030</v>
      </c>
      <c r="I38" s="6">
        <v>746030</v>
      </c>
      <c r="J38" s="6">
        <v>0</v>
      </c>
      <c r="K38" s="6">
        <f t="shared" si="1"/>
        <v>0</v>
      </c>
    </row>
    <row r="39" spans="1:12" s="2" customFormat="1" ht="21.6" x14ac:dyDescent="0.3">
      <c r="A39" s="5" t="s">
        <v>136</v>
      </c>
      <c r="B39" s="5" t="s">
        <v>117</v>
      </c>
      <c r="C39" s="5" t="s">
        <v>118</v>
      </c>
      <c r="D39" s="6">
        <v>250000</v>
      </c>
      <c r="E39" s="6">
        <v>150000</v>
      </c>
      <c r="F39" s="6">
        <f t="shared" si="0"/>
        <v>150000</v>
      </c>
      <c r="G39" s="6">
        <v>0</v>
      </c>
      <c r="H39" s="6">
        <v>150000</v>
      </c>
      <c r="I39" s="6">
        <v>150000</v>
      </c>
      <c r="J39" s="6">
        <v>0</v>
      </c>
      <c r="K39" s="6">
        <f t="shared" si="1"/>
        <v>0</v>
      </c>
    </row>
    <row r="40" spans="1:12" s="2" customFormat="1" ht="31.8" x14ac:dyDescent="0.3">
      <c r="A40" s="5" t="s">
        <v>137</v>
      </c>
      <c r="B40" s="5" t="s">
        <v>123</v>
      </c>
      <c r="C40" s="5" t="s">
        <v>124</v>
      </c>
      <c r="D40" s="6">
        <v>24623000</v>
      </c>
      <c r="E40" s="6">
        <v>6480000</v>
      </c>
      <c r="F40" s="6">
        <f t="shared" si="0"/>
        <v>6130529</v>
      </c>
      <c r="G40" s="6">
        <v>0</v>
      </c>
      <c r="H40" s="6">
        <v>6130529</v>
      </c>
      <c r="I40" s="6">
        <v>6130529</v>
      </c>
      <c r="J40" s="6">
        <v>0</v>
      </c>
      <c r="K40" s="6">
        <f t="shared" si="1"/>
        <v>0</v>
      </c>
    </row>
    <row r="41" spans="1:12" s="2" customFormat="1" x14ac:dyDescent="0.3">
      <c r="A41" s="3"/>
      <c r="B41" s="3"/>
      <c r="C41" s="3"/>
      <c r="D41" s="4"/>
      <c r="E41" s="4"/>
      <c r="F41" s="4"/>
      <c r="G41" s="4"/>
      <c r="H41" s="4"/>
      <c r="I41" s="4"/>
      <c r="J41" s="4"/>
      <c r="K41" s="4"/>
    </row>
    <row r="42" spans="1:12" x14ac:dyDescent="0.3">
      <c r="A42" s="15" t="s">
        <v>125</v>
      </c>
      <c r="B42" s="15"/>
      <c r="C42" s="15"/>
      <c r="D42" s="15"/>
      <c r="E42" s="15" t="s">
        <v>127</v>
      </c>
      <c r="F42" s="15"/>
      <c r="G42" s="15"/>
      <c r="H42" s="15"/>
      <c r="I42" s="15" t="s">
        <v>129</v>
      </c>
      <c r="J42" s="15"/>
      <c r="K42" s="15"/>
      <c r="L42" s="15"/>
    </row>
    <row r="43" spans="1:12" x14ac:dyDescent="0.3">
      <c r="A43" s="17" t="s">
        <v>126</v>
      </c>
      <c r="B43" s="17"/>
      <c r="C43" s="17"/>
      <c r="D43" s="17"/>
      <c r="E43" s="17" t="s">
        <v>128</v>
      </c>
      <c r="F43" s="17"/>
      <c r="G43" s="17"/>
      <c r="H43" s="17"/>
      <c r="I43" s="17"/>
      <c r="J43" s="17"/>
      <c r="K43" s="17"/>
      <c r="L43" s="17"/>
    </row>
    <row r="83" spans="1:20" x14ac:dyDescent="0.3">
      <c r="A83" s="7"/>
      <c r="B83" s="7"/>
      <c r="C83" s="7"/>
      <c r="D83" s="7"/>
      <c r="I83" s="7"/>
      <c r="J83" s="7"/>
      <c r="K83" s="7"/>
      <c r="L83" s="7"/>
      <c r="Q83" s="7"/>
      <c r="R83" s="7"/>
      <c r="S83" s="7"/>
      <c r="T83" s="7"/>
    </row>
  </sheetData>
  <mergeCells count="23">
    <mergeCell ref="I7:I10"/>
    <mergeCell ref="J7:J10"/>
    <mergeCell ref="K7:K10"/>
    <mergeCell ref="A1:K1"/>
    <mergeCell ref="A2:K2"/>
    <mergeCell ref="A3:K3"/>
    <mergeCell ref="A4:K4"/>
    <mergeCell ref="A5:K5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A42:D42"/>
    <mergeCell ref="A43:D43"/>
    <mergeCell ref="E42:H42"/>
    <mergeCell ref="E43:H43"/>
    <mergeCell ref="I42:L42"/>
    <mergeCell ref="I43:L4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F6547-8DEF-43D1-AB68-F4E934D55B48}">
  <dimension ref="A1:T59"/>
  <sheetViews>
    <sheetView topLeftCell="A19" workbookViewId="0">
      <selection activeCell="B12" sqref="B12:I28"/>
    </sheetView>
  </sheetViews>
  <sheetFormatPr defaultRowHeight="14.4" x14ac:dyDescent="0.3"/>
  <cols>
    <col min="1" max="1" width="2.109375" customWidth="1"/>
    <col min="2" max="2" width="41.88671875" customWidth="1"/>
    <col min="3" max="3" width="11.6640625" customWidth="1"/>
    <col min="4" max="5" width="14.44140625" customWidth="1"/>
    <col min="6" max="8" width="14.44140625" hidden="1" customWidth="1"/>
    <col min="9" max="9" width="14.44140625" customWidth="1"/>
    <col min="10" max="11" width="14.44140625" hidden="1" customWidth="1"/>
  </cols>
  <sheetData>
    <row r="1" spans="1:1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3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x14ac:dyDescent="0.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70.2" customHeight="1" x14ac:dyDescent="0.3">
      <c r="A4" s="12" t="s">
        <v>138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3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ht="15" thickBot="1" x14ac:dyDescent="0.35"/>
    <row r="7" spans="1:11" s="2" customFormat="1" ht="15" thickBot="1" x14ac:dyDescent="0.35">
      <c r="A7" s="14" t="s">
        <v>5</v>
      </c>
      <c r="B7" s="14"/>
      <c r="C7" s="14" t="s">
        <v>7</v>
      </c>
      <c r="D7" s="14" t="s">
        <v>9</v>
      </c>
      <c r="E7" s="14" t="s">
        <v>10</v>
      </c>
      <c r="F7" s="14" t="s">
        <v>11</v>
      </c>
      <c r="G7" s="14"/>
      <c r="H7" s="14"/>
      <c r="I7" s="14" t="s">
        <v>16</v>
      </c>
      <c r="J7" s="14" t="s">
        <v>17</v>
      </c>
      <c r="K7" s="14" t="s">
        <v>18</v>
      </c>
    </row>
    <row r="8" spans="1:11" s="2" customFormat="1" ht="15" thickBot="1" x14ac:dyDescent="0.35">
      <c r="A8" s="14"/>
      <c r="B8" s="14"/>
      <c r="C8" s="14"/>
      <c r="D8" s="14"/>
      <c r="E8" s="14"/>
      <c r="F8" s="14" t="s">
        <v>12</v>
      </c>
      <c r="G8" s="14" t="s">
        <v>14</v>
      </c>
      <c r="H8" s="14" t="s">
        <v>15</v>
      </c>
      <c r="I8" s="14"/>
      <c r="J8" s="14"/>
      <c r="K8" s="14"/>
    </row>
    <row r="9" spans="1:11" s="2" customFormat="1" ht="15" thickBot="1" x14ac:dyDescent="0.3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s="2" customFormat="1" ht="15" thickBot="1" x14ac:dyDescent="0.3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s="2" customFormat="1" ht="15" thickBot="1" x14ac:dyDescent="0.35">
      <c r="A11" s="14" t="s">
        <v>6</v>
      </c>
      <c r="B11" s="14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x14ac:dyDescent="0.3">
      <c r="A12" s="5" t="s">
        <v>20</v>
      </c>
      <c r="B12" s="5" t="s">
        <v>139</v>
      </c>
      <c r="C12" s="5" t="s">
        <v>22</v>
      </c>
      <c r="D12" s="6">
        <f>D13+D18+D21+D25</f>
        <v>817200</v>
      </c>
      <c r="E12" s="6">
        <f>E13+E18+E21+E25</f>
        <v>592200</v>
      </c>
      <c r="F12" s="6">
        <f t="shared" ref="F12:F28" si="0">G12+H12</f>
        <v>66679</v>
      </c>
      <c r="G12" s="6">
        <f>G13+G18+G21+G25</f>
        <v>0</v>
      </c>
      <c r="H12" s="6">
        <f>H13+H18+H21+H25</f>
        <v>66679</v>
      </c>
      <c r="I12" s="6">
        <f>I13+I18+I21+I25</f>
        <v>66679</v>
      </c>
      <c r="J12" s="6">
        <f>J13+J18+J21+J25</f>
        <v>0</v>
      </c>
      <c r="K12" s="6">
        <f t="shared" ref="K12:K28" si="1">F12-I12-J12</f>
        <v>0</v>
      </c>
    </row>
    <row r="13" spans="1:11" s="2" customFormat="1" x14ac:dyDescent="0.3">
      <c r="A13" s="5" t="s">
        <v>23</v>
      </c>
      <c r="B13" s="5" t="s">
        <v>24</v>
      </c>
      <c r="C13" s="5" t="s">
        <v>25</v>
      </c>
      <c r="D13" s="6">
        <f t="shared" ref="D13:E16" si="2">+D14</f>
        <v>495710</v>
      </c>
      <c r="E13" s="6">
        <f t="shared" si="2"/>
        <v>270710</v>
      </c>
      <c r="F13" s="6">
        <f t="shared" si="0"/>
        <v>26545</v>
      </c>
      <c r="G13" s="6">
        <f t="shared" ref="G13:J16" si="3">+G14</f>
        <v>0</v>
      </c>
      <c r="H13" s="6">
        <f t="shared" si="3"/>
        <v>26545</v>
      </c>
      <c r="I13" s="6">
        <f t="shared" si="3"/>
        <v>26545</v>
      </c>
      <c r="J13" s="6">
        <f t="shared" si="3"/>
        <v>0</v>
      </c>
      <c r="K13" s="6">
        <f t="shared" si="1"/>
        <v>0</v>
      </c>
    </row>
    <row r="14" spans="1:11" s="2" customFormat="1" x14ac:dyDescent="0.3">
      <c r="A14" s="5" t="s">
        <v>140</v>
      </c>
      <c r="B14" s="5" t="s">
        <v>27</v>
      </c>
      <c r="C14" s="5" t="s">
        <v>28</v>
      </c>
      <c r="D14" s="6">
        <f t="shared" si="2"/>
        <v>495710</v>
      </c>
      <c r="E14" s="6">
        <f t="shared" si="2"/>
        <v>270710</v>
      </c>
      <c r="F14" s="6">
        <f t="shared" si="0"/>
        <v>26545</v>
      </c>
      <c r="G14" s="6">
        <f t="shared" si="3"/>
        <v>0</v>
      </c>
      <c r="H14" s="6">
        <f t="shared" si="3"/>
        <v>26545</v>
      </c>
      <c r="I14" s="6">
        <f t="shared" si="3"/>
        <v>26545</v>
      </c>
      <c r="J14" s="6">
        <f t="shared" si="3"/>
        <v>0</v>
      </c>
      <c r="K14" s="6">
        <f t="shared" si="1"/>
        <v>0</v>
      </c>
    </row>
    <row r="15" spans="1:11" s="2" customFormat="1" ht="21.6" x14ac:dyDescent="0.3">
      <c r="A15" s="5" t="s">
        <v>141</v>
      </c>
      <c r="B15" s="5" t="s">
        <v>42</v>
      </c>
      <c r="C15" s="5" t="s">
        <v>43</v>
      </c>
      <c r="D15" s="6">
        <f t="shared" si="2"/>
        <v>495710</v>
      </c>
      <c r="E15" s="6">
        <f t="shared" si="2"/>
        <v>270710</v>
      </c>
      <c r="F15" s="6">
        <f t="shared" si="0"/>
        <v>26545</v>
      </c>
      <c r="G15" s="6">
        <f t="shared" si="3"/>
        <v>0</v>
      </c>
      <c r="H15" s="6">
        <f t="shared" si="3"/>
        <v>26545</v>
      </c>
      <c r="I15" s="6">
        <f t="shared" si="3"/>
        <v>26545</v>
      </c>
      <c r="J15" s="6">
        <f t="shared" si="3"/>
        <v>0</v>
      </c>
      <c r="K15" s="6">
        <f t="shared" si="1"/>
        <v>0</v>
      </c>
    </row>
    <row r="16" spans="1:11" s="2" customFormat="1" ht="21.6" x14ac:dyDescent="0.3">
      <c r="A16" s="5" t="s">
        <v>142</v>
      </c>
      <c r="B16" s="5" t="s">
        <v>69</v>
      </c>
      <c r="C16" s="5" t="s">
        <v>70</v>
      </c>
      <c r="D16" s="6">
        <f t="shared" si="2"/>
        <v>495710</v>
      </c>
      <c r="E16" s="6">
        <f t="shared" si="2"/>
        <v>270710</v>
      </c>
      <c r="F16" s="6">
        <f t="shared" si="0"/>
        <v>26545</v>
      </c>
      <c r="G16" s="6">
        <f t="shared" si="3"/>
        <v>0</v>
      </c>
      <c r="H16" s="6">
        <f t="shared" si="3"/>
        <v>26545</v>
      </c>
      <c r="I16" s="6">
        <f t="shared" si="3"/>
        <v>26545</v>
      </c>
      <c r="J16" s="6">
        <f t="shared" si="3"/>
        <v>0</v>
      </c>
      <c r="K16" s="6">
        <f t="shared" si="1"/>
        <v>0</v>
      </c>
    </row>
    <row r="17" spans="1:12" s="2" customFormat="1" x14ac:dyDescent="0.3">
      <c r="A17" s="5" t="s">
        <v>143</v>
      </c>
      <c r="B17" s="5" t="s">
        <v>78</v>
      </c>
      <c r="C17" s="5" t="s">
        <v>79</v>
      </c>
      <c r="D17" s="6">
        <v>495710</v>
      </c>
      <c r="E17" s="6">
        <v>270710</v>
      </c>
      <c r="F17" s="6">
        <f t="shared" si="0"/>
        <v>26545</v>
      </c>
      <c r="G17" s="6">
        <v>0</v>
      </c>
      <c r="H17" s="6">
        <v>26545</v>
      </c>
      <c r="I17" s="6">
        <v>26545</v>
      </c>
      <c r="J17" s="6">
        <v>0</v>
      </c>
      <c r="K17" s="6">
        <f t="shared" si="1"/>
        <v>0</v>
      </c>
    </row>
    <row r="18" spans="1:12" s="2" customFormat="1" x14ac:dyDescent="0.3">
      <c r="A18" s="5" t="s">
        <v>144</v>
      </c>
      <c r="B18" s="5" t="s">
        <v>81</v>
      </c>
      <c r="C18" s="5" t="s">
        <v>82</v>
      </c>
      <c r="D18" s="6">
        <f>D19</f>
        <v>1490</v>
      </c>
      <c r="E18" s="6">
        <f>E19</f>
        <v>1490</v>
      </c>
      <c r="F18" s="6">
        <f t="shared" si="0"/>
        <v>1499</v>
      </c>
      <c r="G18" s="6">
        <f t="shared" ref="G18:J19" si="4">G19</f>
        <v>0</v>
      </c>
      <c r="H18" s="6">
        <f t="shared" si="4"/>
        <v>1499</v>
      </c>
      <c r="I18" s="6">
        <f t="shared" si="4"/>
        <v>1499</v>
      </c>
      <c r="J18" s="6">
        <f t="shared" si="4"/>
        <v>0</v>
      </c>
      <c r="K18" s="6">
        <f t="shared" si="1"/>
        <v>0</v>
      </c>
    </row>
    <row r="19" spans="1:12" s="2" customFormat="1" ht="21.6" x14ac:dyDescent="0.3">
      <c r="A19" s="5" t="s">
        <v>145</v>
      </c>
      <c r="B19" s="5" t="s">
        <v>84</v>
      </c>
      <c r="C19" s="5" t="s">
        <v>85</v>
      </c>
      <c r="D19" s="6">
        <f>D20</f>
        <v>1490</v>
      </c>
      <c r="E19" s="6">
        <f>E20</f>
        <v>1490</v>
      </c>
      <c r="F19" s="6">
        <f t="shared" si="0"/>
        <v>1499</v>
      </c>
      <c r="G19" s="6">
        <f t="shared" si="4"/>
        <v>0</v>
      </c>
      <c r="H19" s="6">
        <f t="shared" si="4"/>
        <v>1499</v>
      </c>
      <c r="I19" s="6">
        <f t="shared" si="4"/>
        <v>1499</v>
      </c>
      <c r="J19" s="6">
        <f t="shared" si="4"/>
        <v>0</v>
      </c>
      <c r="K19" s="6">
        <f t="shared" si="1"/>
        <v>0</v>
      </c>
    </row>
    <row r="20" spans="1:12" s="2" customFormat="1" ht="21.6" x14ac:dyDescent="0.3">
      <c r="A20" s="5" t="s">
        <v>146</v>
      </c>
      <c r="B20" s="5" t="s">
        <v>87</v>
      </c>
      <c r="C20" s="5" t="s">
        <v>88</v>
      </c>
      <c r="D20" s="6">
        <v>1490</v>
      </c>
      <c r="E20" s="6">
        <v>1490</v>
      </c>
      <c r="F20" s="6">
        <f t="shared" si="0"/>
        <v>1499</v>
      </c>
      <c r="G20" s="6">
        <v>0</v>
      </c>
      <c r="H20" s="6">
        <v>1499</v>
      </c>
      <c r="I20" s="6">
        <v>1499</v>
      </c>
      <c r="J20" s="6">
        <v>0</v>
      </c>
      <c r="K20" s="6">
        <f t="shared" si="1"/>
        <v>0</v>
      </c>
    </row>
    <row r="21" spans="1:12" s="2" customFormat="1" ht="21.6" x14ac:dyDescent="0.3">
      <c r="A21" s="5" t="s">
        <v>32</v>
      </c>
      <c r="B21" s="5" t="s">
        <v>90</v>
      </c>
      <c r="C21" s="5" t="s">
        <v>91</v>
      </c>
      <c r="D21" s="6">
        <f>D22</f>
        <v>0</v>
      </c>
      <c r="E21" s="6">
        <f>E22</f>
        <v>0</v>
      </c>
      <c r="F21" s="6">
        <f t="shared" si="0"/>
        <v>38635</v>
      </c>
      <c r="G21" s="6">
        <f t="shared" ref="G21:J22" si="5">G22</f>
        <v>0</v>
      </c>
      <c r="H21" s="6">
        <f t="shared" si="5"/>
        <v>38635</v>
      </c>
      <c r="I21" s="6">
        <f t="shared" si="5"/>
        <v>38635</v>
      </c>
      <c r="J21" s="6">
        <f t="shared" si="5"/>
        <v>0</v>
      </c>
      <c r="K21" s="6">
        <f t="shared" si="1"/>
        <v>0</v>
      </c>
    </row>
    <row r="22" spans="1:12" s="2" customFormat="1" ht="21.6" x14ac:dyDescent="0.3">
      <c r="A22" s="5" t="s">
        <v>147</v>
      </c>
      <c r="B22" s="5" t="s">
        <v>93</v>
      </c>
      <c r="C22" s="5" t="s">
        <v>94</v>
      </c>
      <c r="D22" s="6">
        <f>D23</f>
        <v>0</v>
      </c>
      <c r="E22" s="6">
        <f>E23</f>
        <v>0</v>
      </c>
      <c r="F22" s="6">
        <f t="shared" si="0"/>
        <v>38635</v>
      </c>
      <c r="G22" s="6">
        <f t="shared" si="5"/>
        <v>0</v>
      </c>
      <c r="H22" s="6">
        <f t="shared" si="5"/>
        <v>38635</v>
      </c>
      <c r="I22" s="6">
        <f t="shared" si="5"/>
        <v>38635</v>
      </c>
      <c r="J22" s="6">
        <f t="shared" si="5"/>
        <v>0</v>
      </c>
      <c r="K22" s="6">
        <f t="shared" si="1"/>
        <v>0</v>
      </c>
    </row>
    <row r="23" spans="1:12" s="2" customFormat="1" ht="21.6" x14ac:dyDescent="0.3">
      <c r="A23" s="5" t="s">
        <v>35</v>
      </c>
      <c r="B23" s="5" t="s">
        <v>96</v>
      </c>
      <c r="C23" s="5" t="s">
        <v>97</v>
      </c>
      <c r="D23" s="6">
        <f>+D24</f>
        <v>0</v>
      </c>
      <c r="E23" s="6">
        <f>+E24</f>
        <v>0</v>
      </c>
      <c r="F23" s="6">
        <f t="shared" si="0"/>
        <v>38635</v>
      </c>
      <c r="G23" s="6">
        <f>+G24</f>
        <v>0</v>
      </c>
      <c r="H23" s="6">
        <f>+H24</f>
        <v>38635</v>
      </c>
      <c r="I23" s="6">
        <f>+I24</f>
        <v>38635</v>
      </c>
      <c r="J23" s="6">
        <f>+J24</f>
        <v>0</v>
      </c>
      <c r="K23" s="6">
        <f t="shared" si="1"/>
        <v>0</v>
      </c>
    </row>
    <row r="24" spans="1:12" s="2" customFormat="1" ht="21.6" x14ac:dyDescent="0.3">
      <c r="A24" s="5" t="s">
        <v>38</v>
      </c>
      <c r="B24" s="5" t="s">
        <v>102</v>
      </c>
      <c r="C24" s="5" t="s">
        <v>103</v>
      </c>
      <c r="D24" s="6">
        <v>0</v>
      </c>
      <c r="E24" s="6">
        <v>0</v>
      </c>
      <c r="F24" s="6">
        <f t="shared" si="0"/>
        <v>38635</v>
      </c>
      <c r="G24" s="6">
        <v>0</v>
      </c>
      <c r="H24" s="6">
        <v>38635</v>
      </c>
      <c r="I24" s="6">
        <v>38635</v>
      </c>
      <c r="J24" s="6">
        <v>0</v>
      </c>
      <c r="K24" s="6">
        <f t="shared" si="1"/>
        <v>0</v>
      </c>
    </row>
    <row r="25" spans="1:12" s="2" customFormat="1" ht="21.6" x14ac:dyDescent="0.3">
      <c r="A25" s="5" t="s">
        <v>148</v>
      </c>
      <c r="B25" s="5" t="s">
        <v>105</v>
      </c>
      <c r="C25" s="5" t="s">
        <v>106</v>
      </c>
      <c r="D25" s="6">
        <f>D26</f>
        <v>320000</v>
      </c>
      <c r="E25" s="6">
        <f>E26</f>
        <v>320000</v>
      </c>
      <c r="F25" s="6">
        <f t="shared" si="0"/>
        <v>0</v>
      </c>
      <c r="G25" s="6">
        <f>G26</f>
        <v>0</v>
      </c>
      <c r="H25" s="6">
        <f>H26</f>
        <v>0</v>
      </c>
      <c r="I25" s="6">
        <f>I26</f>
        <v>0</v>
      </c>
      <c r="J25" s="6">
        <f>J26</f>
        <v>0</v>
      </c>
      <c r="K25" s="6">
        <f t="shared" si="1"/>
        <v>0</v>
      </c>
    </row>
    <row r="26" spans="1:12" s="2" customFormat="1" ht="21.6" x14ac:dyDescent="0.3">
      <c r="A26" s="5" t="s">
        <v>149</v>
      </c>
      <c r="B26" s="5" t="s">
        <v>108</v>
      </c>
      <c r="C26" s="5" t="s">
        <v>109</v>
      </c>
      <c r="D26" s="6">
        <f>+D27</f>
        <v>320000</v>
      </c>
      <c r="E26" s="6">
        <f>+E27</f>
        <v>320000</v>
      </c>
      <c r="F26" s="6">
        <f t="shared" si="0"/>
        <v>0</v>
      </c>
      <c r="G26" s="6">
        <f t="shared" ref="G26:J27" si="6">+G27</f>
        <v>0</v>
      </c>
      <c r="H26" s="6">
        <f t="shared" si="6"/>
        <v>0</v>
      </c>
      <c r="I26" s="6">
        <f t="shared" si="6"/>
        <v>0</v>
      </c>
      <c r="J26" s="6">
        <f t="shared" si="6"/>
        <v>0</v>
      </c>
      <c r="K26" s="6">
        <f t="shared" si="1"/>
        <v>0</v>
      </c>
    </row>
    <row r="27" spans="1:12" s="2" customFormat="1" ht="52.2" x14ac:dyDescent="0.3">
      <c r="A27" s="5" t="s">
        <v>150</v>
      </c>
      <c r="B27" s="5" t="s">
        <v>111</v>
      </c>
      <c r="C27" s="5" t="s">
        <v>112</v>
      </c>
      <c r="D27" s="6">
        <f>+D28</f>
        <v>320000</v>
      </c>
      <c r="E27" s="6">
        <f>+E28</f>
        <v>320000</v>
      </c>
      <c r="F27" s="6">
        <f t="shared" si="0"/>
        <v>0</v>
      </c>
      <c r="G27" s="6">
        <f t="shared" si="6"/>
        <v>0</v>
      </c>
      <c r="H27" s="6">
        <f t="shared" si="6"/>
        <v>0</v>
      </c>
      <c r="I27" s="6">
        <f t="shared" si="6"/>
        <v>0</v>
      </c>
      <c r="J27" s="6">
        <f t="shared" si="6"/>
        <v>0</v>
      </c>
      <c r="K27" s="6">
        <f t="shared" si="1"/>
        <v>0</v>
      </c>
    </row>
    <row r="28" spans="1:12" s="2" customFormat="1" ht="21.6" x14ac:dyDescent="0.3">
      <c r="A28" s="5" t="s">
        <v>151</v>
      </c>
      <c r="B28" s="5" t="s">
        <v>120</v>
      </c>
      <c r="C28" s="5" t="s">
        <v>121</v>
      </c>
      <c r="D28" s="6">
        <v>320000</v>
      </c>
      <c r="E28" s="6">
        <v>320000</v>
      </c>
      <c r="F28" s="6">
        <f t="shared" si="0"/>
        <v>0</v>
      </c>
      <c r="G28" s="6">
        <v>0</v>
      </c>
      <c r="H28" s="6">
        <v>0</v>
      </c>
      <c r="I28" s="6">
        <v>0</v>
      </c>
      <c r="J28" s="6">
        <v>0</v>
      </c>
      <c r="K28" s="6">
        <f t="shared" si="1"/>
        <v>0</v>
      </c>
    </row>
    <row r="29" spans="1:12" s="2" customFormat="1" x14ac:dyDescent="0.3">
      <c r="A29" s="3"/>
      <c r="B29" s="3"/>
      <c r="C29" s="3"/>
      <c r="D29" s="4"/>
      <c r="E29" s="4"/>
      <c r="F29" s="4"/>
      <c r="G29" s="4"/>
      <c r="H29" s="4"/>
      <c r="I29" s="4"/>
      <c r="J29" s="4"/>
      <c r="K29" s="4"/>
    </row>
    <row r="30" spans="1:12" x14ac:dyDescent="0.3">
      <c r="A30" s="15" t="s">
        <v>125</v>
      </c>
      <c r="B30" s="15"/>
      <c r="C30" s="15"/>
      <c r="D30" s="15"/>
      <c r="E30" s="15" t="s">
        <v>127</v>
      </c>
      <c r="F30" s="15"/>
      <c r="G30" s="15"/>
      <c r="H30" s="15"/>
      <c r="I30" s="15" t="s">
        <v>129</v>
      </c>
      <c r="J30" s="15"/>
      <c r="K30" s="15"/>
      <c r="L30" s="15"/>
    </row>
    <row r="31" spans="1:12" x14ac:dyDescent="0.3">
      <c r="A31" s="17" t="s">
        <v>126</v>
      </c>
      <c r="B31" s="17"/>
      <c r="C31" s="17"/>
      <c r="D31" s="17"/>
      <c r="E31" s="17" t="s">
        <v>128</v>
      </c>
      <c r="F31" s="17"/>
      <c r="G31" s="17"/>
      <c r="H31" s="17"/>
      <c r="I31" s="17"/>
      <c r="J31" s="17"/>
      <c r="K31" s="17"/>
      <c r="L31" s="17"/>
    </row>
    <row r="59" spans="1:20" x14ac:dyDescent="0.3">
      <c r="A59" s="7"/>
      <c r="B59" s="7"/>
      <c r="C59" s="7"/>
      <c r="D59" s="7"/>
      <c r="I59" s="7"/>
      <c r="J59" s="7"/>
      <c r="K59" s="7"/>
      <c r="L59" s="7"/>
      <c r="Q59" s="7"/>
      <c r="R59" s="7"/>
      <c r="S59" s="7"/>
      <c r="T59" s="7"/>
    </row>
  </sheetData>
  <mergeCells count="23">
    <mergeCell ref="I7:I10"/>
    <mergeCell ref="J7:J10"/>
    <mergeCell ref="K7:K10"/>
    <mergeCell ref="A1:K1"/>
    <mergeCell ref="A2:K2"/>
    <mergeCell ref="A3:K3"/>
    <mergeCell ref="A4:K4"/>
    <mergeCell ref="A5:K5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A30:D30"/>
    <mergeCell ref="A31:D31"/>
    <mergeCell ref="E30:H30"/>
    <mergeCell ref="E31:H31"/>
    <mergeCell ref="I30:L30"/>
    <mergeCell ref="I31:L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Oana.Dutca</dc:creator>
  <cp:lastModifiedBy>Luminita.Ropcean</cp:lastModifiedBy>
  <cp:lastPrinted>2024-06-11T08:57:09Z</cp:lastPrinted>
  <dcterms:created xsi:type="dcterms:W3CDTF">2024-05-28T10:52:58Z</dcterms:created>
  <dcterms:modified xsi:type="dcterms:W3CDTF">2024-07-04T07:57:25Z</dcterms:modified>
</cp:coreProperties>
</file>