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5\OCTOMBRIE\ORDINARA\PROIECTE\10_pr_cont\"/>
    </mc:Choice>
  </mc:AlternateContent>
  <xr:revisionPtr revIDLastSave="0" documentId="13_ncr:1_{086AB646-B501-43E1-9536-5089F59B66BF}" xr6:coauthVersionLast="47" xr6:coauthVersionMax="47" xr10:uidLastSave="{00000000-0000-0000-0000-000000000000}"/>
  <bookViews>
    <workbookView xWindow="-120" yWindow="-120" windowWidth="29040" windowHeight="15720" xr2:uid="{5F735894-3905-40A3-9BC6-1315919EB2AB}"/>
  </bookViews>
  <sheets>
    <sheet name="Foaie1" sheetId="1" r:id="rId1"/>
    <sheet name="Foaie2" sheetId="2" r:id="rId2"/>
    <sheet name="Foai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1" l="1"/>
  <c r="K120" i="1" s="1"/>
  <c r="F119" i="1"/>
  <c r="K119" i="1" s="1"/>
  <c r="J118" i="1"/>
  <c r="I118" i="1"/>
  <c r="H118" i="1"/>
  <c r="H117" i="1" s="1"/>
  <c r="G118" i="1"/>
  <c r="E118" i="1"/>
  <c r="D118" i="1"/>
  <c r="D117" i="1" s="1"/>
  <c r="J117" i="1"/>
  <c r="I117" i="1"/>
  <c r="G117" i="1"/>
  <c r="E117" i="1"/>
  <c r="F116" i="1"/>
  <c r="K116" i="1" s="1"/>
  <c r="F115" i="1"/>
  <c r="K115" i="1" s="1"/>
  <c r="J114" i="1"/>
  <c r="I114" i="1"/>
  <c r="H114" i="1"/>
  <c r="G114" i="1"/>
  <c r="E114" i="1"/>
  <c r="D114" i="1"/>
  <c r="F113" i="1"/>
  <c r="K113" i="1" s="1"/>
  <c r="J112" i="1"/>
  <c r="J111" i="1" s="1"/>
  <c r="J110" i="1" s="1"/>
  <c r="J109" i="1" s="1"/>
  <c r="J108" i="1" s="1"/>
  <c r="I112" i="1"/>
  <c r="I111" i="1" s="1"/>
  <c r="I110" i="1" s="1"/>
  <c r="I109" i="1" s="1"/>
  <c r="I108" i="1" s="1"/>
  <c r="H112" i="1"/>
  <c r="G112" i="1"/>
  <c r="F112" i="1"/>
  <c r="E112" i="1"/>
  <c r="D112" i="1"/>
  <c r="H111" i="1"/>
  <c r="H110" i="1" s="1"/>
  <c r="G111" i="1"/>
  <c r="G110" i="1" s="1"/>
  <c r="F111" i="1"/>
  <c r="E111" i="1"/>
  <c r="E110" i="1" s="1"/>
  <c r="E109" i="1" s="1"/>
  <c r="E108" i="1" s="1"/>
  <c r="D111" i="1"/>
  <c r="D110" i="1" s="1"/>
  <c r="F107" i="1"/>
  <c r="K107" i="1" s="1"/>
  <c r="J106" i="1"/>
  <c r="I106" i="1"/>
  <c r="H106" i="1"/>
  <c r="G106" i="1"/>
  <c r="G105" i="1" s="1"/>
  <c r="G104" i="1" s="1"/>
  <c r="E106" i="1"/>
  <c r="E105" i="1" s="1"/>
  <c r="E104" i="1" s="1"/>
  <c r="D106" i="1"/>
  <c r="D105" i="1" s="1"/>
  <c r="D104" i="1" s="1"/>
  <c r="J105" i="1"/>
  <c r="J104" i="1" s="1"/>
  <c r="I105" i="1"/>
  <c r="I104" i="1" s="1"/>
  <c r="F103" i="1"/>
  <c r="K103" i="1" s="1"/>
  <c r="J102" i="1"/>
  <c r="J101" i="1" s="1"/>
  <c r="I102" i="1"/>
  <c r="H102" i="1"/>
  <c r="G102" i="1"/>
  <c r="F102" i="1" s="1"/>
  <c r="K102" i="1" s="1"/>
  <c r="E102" i="1"/>
  <c r="D102" i="1"/>
  <c r="D101" i="1" s="1"/>
  <c r="I101" i="1"/>
  <c r="H101" i="1"/>
  <c r="G101" i="1"/>
  <c r="F101" i="1"/>
  <c r="E101" i="1"/>
  <c r="F100" i="1"/>
  <c r="K100" i="1" s="1"/>
  <c r="J99" i="1"/>
  <c r="I99" i="1"/>
  <c r="H99" i="1"/>
  <c r="G99" i="1"/>
  <c r="E99" i="1"/>
  <c r="E98" i="1" s="1"/>
  <c r="E97" i="1" s="1"/>
  <c r="E96" i="1" s="1"/>
  <c r="E95" i="1" s="1"/>
  <c r="D99" i="1"/>
  <c r="D98" i="1" s="1"/>
  <c r="D97" i="1" s="1"/>
  <c r="D96" i="1" s="1"/>
  <c r="J98" i="1"/>
  <c r="J97" i="1" s="1"/>
  <c r="J96" i="1" s="1"/>
  <c r="I98" i="1"/>
  <c r="I97" i="1" s="1"/>
  <c r="I96" i="1" s="1"/>
  <c r="H98" i="1"/>
  <c r="H97" i="1" s="1"/>
  <c r="G98" i="1"/>
  <c r="G97" i="1" s="1"/>
  <c r="G96" i="1" s="1"/>
  <c r="F88" i="1"/>
  <c r="K88" i="1" s="1"/>
  <c r="F87" i="1"/>
  <c r="K87" i="1" s="1"/>
  <c r="F86" i="1"/>
  <c r="K86" i="1" s="1"/>
  <c r="J85" i="1"/>
  <c r="J84" i="1" s="1"/>
  <c r="J83" i="1" s="1"/>
  <c r="I85" i="1"/>
  <c r="I84" i="1" s="1"/>
  <c r="I83" i="1" s="1"/>
  <c r="H85" i="1"/>
  <c r="G85" i="1"/>
  <c r="F85" i="1"/>
  <c r="E85" i="1"/>
  <c r="D85" i="1"/>
  <c r="H84" i="1"/>
  <c r="H83" i="1" s="1"/>
  <c r="G84" i="1"/>
  <c r="G83" i="1" s="1"/>
  <c r="F83" i="1" s="1"/>
  <c r="F84" i="1"/>
  <c r="E84" i="1"/>
  <c r="E83" i="1" s="1"/>
  <c r="E63" i="1" s="1"/>
  <c r="D84" i="1"/>
  <c r="D83" i="1" s="1"/>
  <c r="F82" i="1"/>
  <c r="K82" i="1" s="1"/>
  <c r="J81" i="1"/>
  <c r="J80" i="1" s="1"/>
  <c r="J79" i="1" s="1"/>
  <c r="I81" i="1"/>
  <c r="I80" i="1" s="1"/>
  <c r="I79" i="1" s="1"/>
  <c r="H81" i="1"/>
  <c r="H80" i="1" s="1"/>
  <c r="H79" i="1" s="1"/>
  <c r="G81" i="1"/>
  <c r="F81" i="1" s="1"/>
  <c r="K81" i="1" s="1"/>
  <c r="E81" i="1"/>
  <c r="D81" i="1"/>
  <c r="E80" i="1"/>
  <c r="E79" i="1" s="1"/>
  <c r="D80" i="1"/>
  <c r="D79" i="1" s="1"/>
  <c r="K78" i="1"/>
  <c r="F78" i="1"/>
  <c r="F77" i="1"/>
  <c r="K77" i="1" s="1"/>
  <c r="J76" i="1"/>
  <c r="I76" i="1"/>
  <c r="H76" i="1"/>
  <c r="G76" i="1"/>
  <c r="F76" i="1" s="1"/>
  <c r="K76" i="1" s="1"/>
  <c r="E76" i="1"/>
  <c r="E66" i="1" s="1"/>
  <c r="E65" i="1" s="1"/>
  <c r="E64" i="1" s="1"/>
  <c r="D76" i="1"/>
  <c r="D66" i="1" s="1"/>
  <c r="D65" i="1" s="1"/>
  <c r="D64" i="1" s="1"/>
  <c r="K75" i="1"/>
  <c r="F75" i="1"/>
  <c r="F74" i="1"/>
  <c r="K74" i="1" s="1"/>
  <c r="K73" i="1"/>
  <c r="F73" i="1"/>
  <c r="F72" i="1"/>
  <c r="K72" i="1" s="1"/>
  <c r="F71" i="1"/>
  <c r="K71" i="1" s="1"/>
  <c r="F70" i="1"/>
  <c r="K70" i="1" s="1"/>
  <c r="F69" i="1"/>
  <c r="K69" i="1" s="1"/>
  <c r="F68" i="1"/>
  <c r="K68" i="1" s="1"/>
  <c r="J67" i="1"/>
  <c r="J66" i="1" s="1"/>
  <c r="J65" i="1" s="1"/>
  <c r="J64" i="1" s="1"/>
  <c r="I67" i="1"/>
  <c r="H67" i="1"/>
  <c r="G67" i="1"/>
  <c r="F67" i="1" s="1"/>
  <c r="E67" i="1"/>
  <c r="D67" i="1"/>
  <c r="I66" i="1"/>
  <c r="I65" i="1" s="1"/>
  <c r="I64" i="1" s="1"/>
  <c r="H66" i="1"/>
  <c r="H65" i="1" s="1"/>
  <c r="H64" i="1" s="1"/>
  <c r="G66" i="1"/>
  <c r="F66" i="1" s="1"/>
  <c r="D16" i="3"/>
  <c r="D15" i="3" s="1"/>
  <c r="D14" i="3" s="1"/>
  <c r="D13" i="3" s="1"/>
  <c r="E16" i="3"/>
  <c r="E15" i="3" s="1"/>
  <c r="E14" i="3" s="1"/>
  <c r="E13" i="3" s="1"/>
  <c r="G16" i="3"/>
  <c r="G15" i="3" s="1"/>
  <c r="H16" i="3"/>
  <c r="H15" i="3" s="1"/>
  <c r="H14" i="3" s="1"/>
  <c r="H13" i="3" s="1"/>
  <c r="I16" i="3"/>
  <c r="I15" i="3" s="1"/>
  <c r="I14" i="3" s="1"/>
  <c r="I13" i="3" s="1"/>
  <c r="J16" i="3"/>
  <c r="J15" i="3" s="1"/>
  <c r="J14" i="3" s="1"/>
  <c r="J13" i="3" s="1"/>
  <c r="F17" i="3"/>
  <c r="K17" i="3" s="1"/>
  <c r="D19" i="3"/>
  <c r="D18" i="3" s="1"/>
  <c r="E19" i="3"/>
  <c r="E18" i="3" s="1"/>
  <c r="F19" i="3"/>
  <c r="K19" i="3" s="1"/>
  <c r="G19" i="3"/>
  <c r="G18" i="3" s="1"/>
  <c r="H19" i="3"/>
  <c r="H18" i="3" s="1"/>
  <c r="I19" i="3"/>
  <c r="I18" i="3" s="1"/>
  <c r="J19" i="3"/>
  <c r="J18" i="3" s="1"/>
  <c r="F20" i="3"/>
  <c r="K20" i="3"/>
  <c r="D23" i="3"/>
  <c r="D22" i="3" s="1"/>
  <c r="D21" i="3" s="1"/>
  <c r="E23" i="3"/>
  <c r="E22" i="3" s="1"/>
  <c r="E21" i="3" s="1"/>
  <c r="G23" i="3"/>
  <c r="H23" i="3"/>
  <c r="H22" i="3" s="1"/>
  <c r="H21" i="3" s="1"/>
  <c r="I23" i="3"/>
  <c r="I22" i="3" s="1"/>
  <c r="I21" i="3" s="1"/>
  <c r="J23" i="3"/>
  <c r="J22" i="3" s="1"/>
  <c r="J21" i="3" s="1"/>
  <c r="F24" i="3"/>
  <c r="K24" i="3" s="1"/>
  <c r="D29" i="3"/>
  <c r="D28" i="3" s="1"/>
  <c r="D27" i="3" s="1"/>
  <c r="E29" i="3"/>
  <c r="E28" i="3" s="1"/>
  <c r="E27" i="3" s="1"/>
  <c r="G29" i="3"/>
  <c r="G28" i="3" s="1"/>
  <c r="H29" i="3"/>
  <c r="H28" i="3" s="1"/>
  <c r="H27" i="3" s="1"/>
  <c r="H26" i="3" s="1"/>
  <c r="H25" i="3" s="1"/>
  <c r="I29" i="3"/>
  <c r="I28" i="3" s="1"/>
  <c r="I27" i="3" s="1"/>
  <c r="I26" i="3" s="1"/>
  <c r="I25" i="3" s="1"/>
  <c r="J29" i="3"/>
  <c r="J28" i="3" s="1"/>
  <c r="J27" i="3" s="1"/>
  <c r="J26" i="3" s="1"/>
  <c r="J25" i="3" s="1"/>
  <c r="F30" i="3"/>
  <c r="K30" i="3"/>
  <c r="D31" i="3"/>
  <c r="E31" i="3"/>
  <c r="G31" i="3"/>
  <c r="H31" i="3"/>
  <c r="I31" i="3"/>
  <c r="J31" i="3"/>
  <c r="F32" i="3"/>
  <c r="K32" i="3" s="1"/>
  <c r="F33" i="3"/>
  <c r="K33" i="3"/>
  <c r="D35" i="3"/>
  <c r="D34" i="3" s="1"/>
  <c r="E35" i="3"/>
  <c r="E34" i="3" s="1"/>
  <c r="G35" i="3"/>
  <c r="G34" i="3" s="1"/>
  <c r="H35" i="3"/>
  <c r="H34" i="3" s="1"/>
  <c r="I35" i="3"/>
  <c r="I34" i="3" s="1"/>
  <c r="J35" i="3"/>
  <c r="J34" i="3" s="1"/>
  <c r="F36" i="3"/>
  <c r="K36" i="3" s="1"/>
  <c r="F37" i="3"/>
  <c r="K37" i="3" s="1"/>
  <c r="D16" i="2"/>
  <c r="E16" i="2"/>
  <c r="G16" i="2"/>
  <c r="G15" i="2" s="1"/>
  <c r="H16" i="2"/>
  <c r="H15" i="2" s="1"/>
  <c r="H14" i="2" s="1"/>
  <c r="H13" i="2" s="1"/>
  <c r="I16" i="2"/>
  <c r="I15" i="2" s="1"/>
  <c r="I14" i="2" s="1"/>
  <c r="I13" i="2" s="1"/>
  <c r="J16" i="2"/>
  <c r="J15" i="2" s="1"/>
  <c r="J14" i="2" s="1"/>
  <c r="J13" i="2" s="1"/>
  <c r="F17" i="2"/>
  <c r="K17" i="2" s="1"/>
  <c r="F18" i="2"/>
  <c r="K18" i="2" s="1"/>
  <c r="F19" i="2"/>
  <c r="K19" i="2" s="1"/>
  <c r="F20" i="2"/>
  <c r="K20" i="2" s="1"/>
  <c r="F21" i="2"/>
  <c r="K21" i="2" s="1"/>
  <c r="F22" i="2"/>
  <c r="K22" i="2"/>
  <c r="F23" i="2"/>
  <c r="K23" i="2" s="1"/>
  <c r="F24" i="2"/>
  <c r="K24" i="2"/>
  <c r="D25" i="2"/>
  <c r="E25" i="2"/>
  <c r="G25" i="2"/>
  <c r="H25" i="2"/>
  <c r="I25" i="2"/>
  <c r="J25" i="2"/>
  <c r="F26" i="2"/>
  <c r="K26" i="2" s="1"/>
  <c r="F27" i="2"/>
  <c r="K27" i="2"/>
  <c r="D30" i="2"/>
  <c r="D29" i="2" s="1"/>
  <c r="D28" i="2" s="1"/>
  <c r="E30" i="2"/>
  <c r="E29" i="2" s="1"/>
  <c r="E28" i="2" s="1"/>
  <c r="G30" i="2"/>
  <c r="G29" i="2" s="1"/>
  <c r="H30" i="2"/>
  <c r="H29" i="2" s="1"/>
  <c r="H28" i="2" s="1"/>
  <c r="I30" i="2"/>
  <c r="I29" i="2" s="1"/>
  <c r="I28" i="2" s="1"/>
  <c r="J30" i="2"/>
  <c r="J29" i="2" s="1"/>
  <c r="J28" i="2" s="1"/>
  <c r="F31" i="2"/>
  <c r="K31" i="2" s="1"/>
  <c r="D34" i="2"/>
  <c r="D33" i="2" s="1"/>
  <c r="D32" i="2" s="1"/>
  <c r="E34" i="2"/>
  <c r="E33" i="2" s="1"/>
  <c r="E32" i="2" s="1"/>
  <c r="G34" i="2"/>
  <c r="G33" i="2" s="1"/>
  <c r="H34" i="2"/>
  <c r="H33" i="2" s="1"/>
  <c r="H32" i="2" s="1"/>
  <c r="I34" i="2"/>
  <c r="I33" i="2" s="1"/>
  <c r="I32" i="2" s="1"/>
  <c r="J34" i="2"/>
  <c r="J33" i="2" s="1"/>
  <c r="J32" i="2" s="1"/>
  <c r="F35" i="2"/>
  <c r="K35" i="2"/>
  <c r="F36" i="2"/>
  <c r="K36" i="2" s="1"/>
  <c r="F37" i="2"/>
  <c r="K37" i="2"/>
  <c r="D16" i="1"/>
  <c r="E16" i="1"/>
  <c r="G16" i="1"/>
  <c r="H16" i="1"/>
  <c r="I16" i="1"/>
  <c r="I15" i="1" s="1"/>
  <c r="I14" i="1" s="1"/>
  <c r="I13" i="1" s="1"/>
  <c r="J16" i="1"/>
  <c r="J15" i="1" s="1"/>
  <c r="J14" i="1" s="1"/>
  <c r="J13" i="1" s="1"/>
  <c r="F17" i="1"/>
  <c r="K17" i="1" s="1"/>
  <c r="F18" i="1"/>
  <c r="K18" i="1"/>
  <c r="F19" i="1"/>
  <c r="K19" i="1" s="1"/>
  <c r="F20" i="1"/>
  <c r="K20" i="1"/>
  <c r="F21" i="1"/>
  <c r="K21" i="1" s="1"/>
  <c r="F22" i="1"/>
  <c r="K22" i="1"/>
  <c r="F23" i="1"/>
  <c r="K23" i="1" s="1"/>
  <c r="F24" i="1"/>
  <c r="K24" i="1"/>
  <c r="D25" i="1"/>
  <c r="E25" i="1"/>
  <c r="G25" i="1"/>
  <c r="H25" i="1"/>
  <c r="I25" i="1"/>
  <c r="J25" i="1"/>
  <c r="F26" i="1"/>
  <c r="K26" i="1" s="1"/>
  <c r="F27" i="1"/>
  <c r="K27" i="1"/>
  <c r="F28" i="1"/>
  <c r="K28" i="1" s="1"/>
  <c r="D30" i="1"/>
  <c r="D29" i="1" s="1"/>
  <c r="E30" i="1"/>
  <c r="E29" i="1" s="1"/>
  <c r="G30" i="1"/>
  <c r="G29" i="1" s="1"/>
  <c r="H30" i="1"/>
  <c r="H29" i="1" s="1"/>
  <c r="I30" i="1"/>
  <c r="I29" i="1" s="1"/>
  <c r="J30" i="1"/>
  <c r="J29" i="1" s="1"/>
  <c r="F31" i="1"/>
  <c r="K31" i="1"/>
  <c r="D34" i="1"/>
  <c r="D33" i="1" s="1"/>
  <c r="D32" i="1" s="1"/>
  <c r="E34" i="1"/>
  <c r="E33" i="1" s="1"/>
  <c r="E32" i="1" s="1"/>
  <c r="G34" i="1"/>
  <c r="H34" i="1"/>
  <c r="H33" i="1" s="1"/>
  <c r="H32" i="1" s="1"/>
  <c r="I34" i="1"/>
  <c r="I33" i="1" s="1"/>
  <c r="I32" i="1" s="1"/>
  <c r="J34" i="1"/>
  <c r="J33" i="1" s="1"/>
  <c r="J32" i="1" s="1"/>
  <c r="F35" i="1"/>
  <c r="K35" i="1" s="1"/>
  <c r="F36" i="1"/>
  <c r="K36" i="1"/>
  <c r="D41" i="1"/>
  <c r="D40" i="1" s="1"/>
  <c r="D39" i="1" s="1"/>
  <c r="E41" i="1"/>
  <c r="E40" i="1" s="1"/>
  <c r="E39" i="1" s="1"/>
  <c r="G41" i="1"/>
  <c r="F41" i="1" s="1"/>
  <c r="K41" i="1" s="1"/>
  <c r="H41" i="1"/>
  <c r="H40" i="1" s="1"/>
  <c r="H39" i="1" s="1"/>
  <c r="I41" i="1"/>
  <c r="I40" i="1" s="1"/>
  <c r="I39" i="1" s="1"/>
  <c r="J41" i="1"/>
  <c r="J40" i="1" s="1"/>
  <c r="J39" i="1" s="1"/>
  <c r="J38" i="1" s="1"/>
  <c r="J37" i="1" s="1"/>
  <c r="F42" i="1"/>
  <c r="K42" i="1" s="1"/>
  <c r="D43" i="1"/>
  <c r="E43" i="1"/>
  <c r="G43" i="1"/>
  <c r="H43" i="1"/>
  <c r="I43" i="1"/>
  <c r="J43" i="1"/>
  <c r="F44" i="1"/>
  <c r="K44" i="1"/>
  <c r="F45" i="1"/>
  <c r="K45" i="1" s="1"/>
  <c r="F46" i="1"/>
  <c r="K46" i="1"/>
  <c r="F47" i="1"/>
  <c r="K47" i="1" s="1"/>
  <c r="F48" i="1"/>
  <c r="K48" i="1"/>
  <c r="D50" i="1"/>
  <c r="D49" i="1" s="1"/>
  <c r="E50" i="1"/>
  <c r="E49" i="1" s="1"/>
  <c r="G50" i="1"/>
  <c r="G49" i="1" s="1"/>
  <c r="H50" i="1"/>
  <c r="H49" i="1" s="1"/>
  <c r="I50" i="1"/>
  <c r="I49" i="1" s="1"/>
  <c r="J50" i="1"/>
  <c r="J49" i="1" s="1"/>
  <c r="F51" i="1"/>
  <c r="K51" i="1" s="1"/>
  <c r="F52" i="1"/>
  <c r="K52" i="1"/>
  <c r="I63" i="1" l="1"/>
  <c r="H63" i="1"/>
  <c r="G109" i="1"/>
  <c r="G108" i="1" s="1"/>
  <c r="F110" i="1"/>
  <c r="K110" i="1" s="1"/>
  <c r="G95" i="1"/>
  <c r="D63" i="1"/>
  <c r="J63" i="1"/>
  <c r="J95" i="1"/>
  <c r="K83" i="1"/>
  <c r="F97" i="1"/>
  <c r="K97" i="1" s="1"/>
  <c r="H96" i="1"/>
  <c r="F96" i="1" s="1"/>
  <c r="K96" i="1" s="1"/>
  <c r="I95" i="1"/>
  <c r="K101" i="1"/>
  <c r="F29" i="1"/>
  <c r="K29" i="1" s="1"/>
  <c r="K111" i="1"/>
  <c r="K84" i="1"/>
  <c r="F23" i="3"/>
  <c r="K23" i="3" s="1"/>
  <c r="K66" i="1"/>
  <c r="D109" i="1"/>
  <c r="D108" i="1" s="1"/>
  <c r="D95" i="1" s="1"/>
  <c r="H12" i="2"/>
  <c r="F34" i="1"/>
  <c r="K34" i="1" s="1"/>
  <c r="H15" i="1"/>
  <c r="H14" i="1" s="1"/>
  <c r="H13" i="1" s="1"/>
  <c r="H12" i="1" s="1"/>
  <c r="E15" i="2"/>
  <c r="E14" i="2" s="1"/>
  <c r="E13" i="2" s="1"/>
  <c r="E12" i="2" s="1"/>
  <c r="G80" i="1"/>
  <c r="F114" i="1"/>
  <c r="K114" i="1" s="1"/>
  <c r="I38" i="1"/>
  <c r="I37" i="1" s="1"/>
  <c r="F16" i="1"/>
  <c r="K16" i="1" s="1"/>
  <c r="F34" i="2"/>
  <c r="K34" i="2" s="1"/>
  <c r="D15" i="2"/>
  <c r="D14" i="2" s="1"/>
  <c r="D13" i="2" s="1"/>
  <c r="F99" i="1"/>
  <c r="K99" i="1" s="1"/>
  <c r="F117" i="1"/>
  <c r="K117" i="1" s="1"/>
  <c r="H38" i="1"/>
  <c r="H37" i="1" s="1"/>
  <c r="E15" i="1"/>
  <c r="E14" i="1" s="1"/>
  <c r="E13" i="1" s="1"/>
  <c r="F29" i="3"/>
  <c r="K29" i="3" s="1"/>
  <c r="F25" i="1"/>
  <c r="K25" i="1" s="1"/>
  <c r="F98" i="1"/>
  <c r="K98" i="1" s="1"/>
  <c r="F43" i="1"/>
  <c r="K43" i="1" s="1"/>
  <c r="F34" i="3"/>
  <c r="K34" i="3" s="1"/>
  <c r="F30" i="1"/>
  <c r="K30" i="1" s="1"/>
  <c r="F106" i="1"/>
  <c r="K106" i="1" s="1"/>
  <c r="D15" i="1"/>
  <c r="D14" i="1" s="1"/>
  <c r="D13" i="1" s="1"/>
  <c r="E26" i="3"/>
  <c r="E25" i="3" s="1"/>
  <c r="E12" i="3" s="1"/>
  <c r="G65" i="1"/>
  <c r="K67" i="1"/>
  <c r="K85" i="1"/>
  <c r="K112" i="1"/>
  <c r="E38" i="1"/>
  <c r="E37" i="1" s="1"/>
  <c r="E12" i="1" s="1"/>
  <c r="D26" i="3"/>
  <c r="D25" i="3" s="1"/>
  <c r="D12" i="3" s="1"/>
  <c r="D38" i="1"/>
  <c r="D37" i="1" s="1"/>
  <c r="F25" i="2"/>
  <c r="K25" i="2" s="1"/>
  <c r="F31" i="3"/>
  <c r="K31" i="3" s="1"/>
  <c r="H105" i="1"/>
  <c r="H109" i="1"/>
  <c r="F118" i="1"/>
  <c r="K118" i="1" s="1"/>
  <c r="H12" i="3"/>
  <c r="F28" i="3"/>
  <c r="K28" i="3" s="1"/>
  <c r="G27" i="3"/>
  <c r="F18" i="3"/>
  <c r="K18" i="3" s="1"/>
  <c r="G14" i="3"/>
  <c r="F15" i="3"/>
  <c r="K15" i="3" s="1"/>
  <c r="J12" i="3"/>
  <c r="I12" i="3"/>
  <c r="G22" i="3"/>
  <c r="F35" i="3"/>
  <c r="K35" i="3" s="1"/>
  <c r="F16" i="3"/>
  <c r="K16" i="3" s="1"/>
  <c r="G14" i="2"/>
  <c r="F15" i="2"/>
  <c r="K15" i="2" s="1"/>
  <c r="F33" i="2"/>
  <c r="K33" i="2" s="1"/>
  <c r="G32" i="2"/>
  <c r="F32" i="2" s="1"/>
  <c r="K32" i="2" s="1"/>
  <c r="G28" i="2"/>
  <c r="F28" i="2" s="1"/>
  <c r="K28" i="2" s="1"/>
  <c r="F29" i="2"/>
  <c r="K29" i="2" s="1"/>
  <c r="J12" i="2"/>
  <c r="I12" i="2"/>
  <c r="D12" i="2"/>
  <c r="F30" i="2"/>
  <c r="K30" i="2" s="1"/>
  <c r="F16" i="2"/>
  <c r="K16" i="2" s="1"/>
  <c r="F49" i="1"/>
  <c r="K49" i="1" s="1"/>
  <c r="J12" i="1"/>
  <c r="I12" i="1"/>
  <c r="D12" i="1"/>
  <c r="G40" i="1"/>
  <c r="G33" i="1"/>
  <c r="G15" i="1"/>
  <c r="F50" i="1"/>
  <c r="K50" i="1" s="1"/>
  <c r="F65" i="1" l="1"/>
  <c r="K65" i="1" s="1"/>
  <c r="G64" i="1"/>
  <c r="F105" i="1"/>
  <c r="K105" i="1" s="1"/>
  <c r="H104" i="1"/>
  <c r="F104" i="1" s="1"/>
  <c r="K104" i="1" s="1"/>
  <c r="F80" i="1"/>
  <c r="K80" i="1" s="1"/>
  <c r="G79" i="1"/>
  <c r="F79" i="1" s="1"/>
  <c r="K79" i="1" s="1"/>
  <c r="F109" i="1"/>
  <c r="K109" i="1" s="1"/>
  <c r="H108" i="1"/>
  <c r="F22" i="3"/>
  <c r="K22" i="3" s="1"/>
  <c r="G21" i="3"/>
  <c r="F21" i="3" s="1"/>
  <c r="K21" i="3" s="1"/>
  <c r="F27" i="3"/>
  <c r="K27" i="3" s="1"/>
  <c r="G26" i="3"/>
  <c r="G13" i="3"/>
  <c r="F14" i="3"/>
  <c r="K14" i="3" s="1"/>
  <c r="G13" i="2"/>
  <c r="F14" i="2"/>
  <c r="K14" i="2" s="1"/>
  <c r="F15" i="1"/>
  <c r="K15" i="1" s="1"/>
  <c r="G14" i="1"/>
  <c r="F33" i="1"/>
  <c r="K33" i="1" s="1"/>
  <c r="G32" i="1"/>
  <c r="F32" i="1" s="1"/>
  <c r="K32" i="1" s="1"/>
  <c r="G39" i="1"/>
  <c r="F40" i="1"/>
  <c r="K40" i="1" s="1"/>
  <c r="F64" i="1" l="1"/>
  <c r="K64" i="1" s="1"/>
  <c r="G63" i="1"/>
  <c r="F63" i="1" s="1"/>
  <c r="K63" i="1" s="1"/>
  <c r="F108" i="1"/>
  <c r="K108" i="1" s="1"/>
  <c r="H95" i="1"/>
  <c r="F95" i="1" s="1"/>
  <c r="K95" i="1" s="1"/>
  <c r="F26" i="3"/>
  <c r="K26" i="3" s="1"/>
  <c r="G25" i="3"/>
  <c r="F25" i="3" s="1"/>
  <c r="K25" i="3" s="1"/>
  <c r="F13" i="3"/>
  <c r="K13" i="3" s="1"/>
  <c r="F13" i="2"/>
  <c r="K13" i="2" s="1"/>
  <c r="G12" i="2"/>
  <c r="F12" i="2" s="1"/>
  <c r="K12" i="2" s="1"/>
  <c r="F14" i="1"/>
  <c r="K14" i="1" s="1"/>
  <c r="G13" i="1"/>
  <c r="F39" i="1"/>
  <c r="K39" i="1" s="1"/>
  <c r="G38" i="1"/>
  <c r="G12" i="3" l="1"/>
  <c r="F12" i="3" s="1"/>
  <c r="K12" i="3" s="1"/>
  <c r="F38" i="1"/>
  <c r="K38" i="1" s="1"/>
  <c r="G37" i="1"/>
  <c r="F37" i="1" s="1"/>
  <c r="K37" i="1" s="1"/>
  <c r="F13" i="1"/>
  <c r="K13" i="1" s="1"/>
  <c r="G12" i="1"/>
  <c r="F12" i="1" s="1"/>
  <c r="K12" i="1" s="1"/>
</calcChain>
</file>

<file path=xl/sharedStrings.xml><?xml version="1.0" encoding="utf-8"?>
<sst xmlns="http://schemas.openxmlformats.org/spreadsheetml/2006/main" count="546" uniqueCount="191">
  <si>
    <t>CONSOLIDAT</t>
  </si>
  <si>
    <t>CUI: 4842400</t>
  </si>
  <si>
    <t xml:space="preserve"> Anexa 9</t>
  </si>
  <si>
    <t>Cont de executie - Venituri - Bugetul institutiilor publice si activitatilor finantate integral sau partial din venituri proprii</t>
  </si>
  <si>
    <t>Trimestrul: 3,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</si>
  <si>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</si>
  <si>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</si>
  <si>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</si>
  <si>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</si>
  <si>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</si>
  <si>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</si>
  <si>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</si>
  <si>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</si>
  <si>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</si>
  <si>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</si>
  <si>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</si>
  <si>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</si>
  <si>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</si>
  <si>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</si>
  <si>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</si>
  <si>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</si>
  <si>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</si>
  <si>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</si>
  <si>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</si>
  <si>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</si>
  <si>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</si>
  <si>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12</t>
  </si>
  <si>
    <t>C.   VENITURI NEFISCALE ( cod 00.13+00.14)</t>
  </si>
  <si>
    <t>00.12</t>
  </si>
  <si>
    <t>25</t>
  </si>
  <si>
    <t>C2.  VANZARI DE BUNURI SI SERVICII (cod 33.10+34.10+35.10+36.10+37.10)</t>
  </si>
  <si>
    <t>00.14</t>
  </si>
  <si>
    <t>26</t>
  </si>
  <si>
    <t xml:space="preserve">Venituri din prestari de servicii si alte activitati (cod 33.10.05+33.10.08+33.10.13+33.10.14+33.10.16+33.10.17+33.10.19+33.10.21+33.10.50) </t>
  </si>
  <si>
    <t>33.10</t>
  </si>
  <si>
    <t>28</t>
  </si>
  <si>
    <t>Taxe si alte venituri in invatamnt</t>
  </si>
  <si>
    <t>33.10.05</t>
  </si>
  <si>
    <t>29</t>
  </si>
  <si>
    <t>Venituri din prestari de servicii</t>
  </si>
  <si>
    <t>33.10.08</t>
  </si>
  <si>
    <t>32</t>
  </si>
  <si>
    <t>Contributia elevilor si studentilor pentru internate, camine si cantine</t>
  </si>
  <si>
    <t>33.10.14</t>
  </si>
  <si>
    <t>33</t>
  </si>
  <si>
    <t>Venituri din valorificarea produselor obtinute din activitatea proprie sau anexa</t>
  </si>
  <si>
    <t>33.10.16</t>
  </si>
  <si>
    <t>35</t>
  </si>
  <si>
    <t>Venituri din serbari si spectacole scolare, manifestari culturale, artistice si sportive</t>
  </si>
  <si>
    <t>33.10.19</t>
  </si>
  <si>
    <t>37</t>
  </si>
  <si>
    <t>Venituri din contractele incheiate cu casele de asigurari sociale de sanatate</t>
  </si>
  <si>
    <t>33.10.21</t>
  </si>
  <si>
    <t>38</t>
  </si>
  <si>
    <t>Venituri din contractele incheiate cu directiile de sanatate publica din sume alocate de la bugetul de stat</t>
  </si>
  <si>
    <t>33.10.30</t>
  </si>
  <si>
    <t>41</t>
  </si>
  <si>
    <t>Alte venituri din prestari de servicii si alte activitati</t>
  </si>
  <si>
    <t>33.10.50</t>
  </si>
  <si>
    <t>55</t>
  </si>
  <si>
    <t>Transferuri voluntare, altele decât subvenţiile (cod 37.10.01+37.10.50)</t>
  </si>
  <si>
    <t>37.10</t>
  </si>
  <si>
    <t>56</t>
  </si>
  <si>
    <t>Donatii si sponsorizari</t>
  </si>
  <si>
    <t>37.10.01</t>
  </si>
  <si>
    <t>57</t>
  </si>
  <si>
    <t xml:space="preserve">Vărsăminte din secţiunea de funcţionare pentru finanţarea secţiunii de dezvoltare a bugetului local (cu semnul minus) </t>
  </si>
  <si>
    <t>37.10.03</t>
  </si>
  <si>
    <t>58</t>
  </si>
  <si>
    <t>Vărsăminte din secţiunea de funcţionare</t>
  </si>
  <si>
    <t>37.10.04</t>
  </si>
  <si>
    <t>60</t>
  </si>
  <si>
    <t>II. VENITURI DIN CAPITAL (cod 39.10)</t>
  </si>
  <si>
    <t>00.15</t>
  </si>
  <si>
    <t>61</t>
  </si>
  <si>
    <t>Venituri din valorificarea unor bunuri (cod 39.10.01+39.10.50)</t>
  </si>
  <si>
    <t>39.10</t>
  </si>
  <si>
    <t>62</t>
  </si>
  <si>
    <t>Venituri din valorificarea unor bunuri ale institutiilor publice</t>
  </si>
  <si>
    <t>39.10.01</t>
  </si>
  <si>
    <t>65</t>
  </si>
  <si>
    <t>III. OPERAŢIUNI FINANCIARE (cod 40.10+41.10)</t>
  </si>
  <si>
    <t>00.16</t>
  </si>
  <si>
    <t>66</t>
  </si>
  <si>
    <t>Încasări din rambursarea împrumuturilor acordate (cod 40.10.16)</t>
  </si>
  <si>
    <t>40.10</t>
  </si>
  <si>
    <t>67</t>
  </si>
  <si>
    <t>Sume utilizate din excedentul anului precedent pentru efectuarea de cheltuieli</t>
  </si>
  <si>
    <t>40.10.15</t>
  </si>
  <si>
    <t>68</t>
  </si>
  <si>
    <t>Sume utilizate de administratiile locale din excedentul anului precedent pentru secţiunea de funcţionare</t>
  </si>
  <si>
    <t>40.10.15.01</t>
  </si>
  <si>
    <t>69</t>
  </si>
  <si>
    <t>Sume utilizate de administratiile locale din excedentul anului precedent pentru secţiunea de dezvoltare</t>
  </si>
  <si>
    <t>40.10.15.02</t>
  </si>
  <si>
    <t>78</t>
  </si>
  <si>
    <t>IV.  SUBVENTII (cod 00.18)</t>
  </si>
  <si>
    <t>00.17</t>
  </si>
  <si>
    <t>79</t>
  </si>
  <si>
    <t>SUBVENTII DE LA ALTE NIVELE ALE ADMINISTRATIEI PUBLICE (cod 42.10+43.10)</t>
  </si>
  <si>
    <t>00.18</t>
  </si>
  <si>
    <t>80</t>
  </si>
  <si>
    <t>Subventii de la bugetul de stat (cod 00.19)</t>
  </si>
  <si>
    <t>42.10</t>
  </si>
  <si>
    <t>81</t>
  </si>
  <si>
    <t>A. De capital ( cod 42.10.11+42.10.39)</t>
  </si>
  <si>
    <t>00.19</t>
  </si>
  <si>
    <t>108</t>
  </si>
  <si>
    <t>Subvenţii de la bugetul de stat necesare susţinerii derulării proiectelor finanţate din fonduri externe nerambursabile (FEN) postaderare, aferete perioadei de programare 2021-2027</t>
  </si>
  <si>
    <t>42.10.93</t>
  </si>
  <si>
    <t>110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</si>
  <si>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</si>
  <si>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</si>
  <si>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112</t>
  </si>
  <si>
    <t>SUBVENTII DE LA ALTE ADMINISTRATII (cod43.10.09+43.10.10+43.10.14 la 43.10.17+43.10.19+43.10.22+43.10.25+43.10.26+43.10.27+43.10.31+43.10.32+43.10.33+43.10.34+43.10.35+43.10.37+43.10.38+43.10.40+43.10.43+43.10.45)</t>
  </si>
  <si>
    <t>43.10</t>
  </si>
  <si>
    <t>113</t>
  </si>
  <si>
    <t>Subventii pentru institutii publice</t>
  </si>
  <si>
    <t>43.10.09</t>
  </si>
  <si>
    <t>114</t>
  </si>
  <si>
    <t>Subventii din bugetele locale pentru finantarea cheltuielilor curente din domeniul sanatatii</t>
  </si>
  <si>
    <t>43.10.10</t>
  </si>
  <si>
    <t>116</t>
  </si>
  <si>
    <t>Subventii din bugetele locale pentru finantarea cheltuielilor de capital din domeniul sanatatii</t>
  </si>
  <si>
    <t>43.10.14</t>
  </si>
  <si>
    <t>126</t>
  </si>
  <si>
    <t>Subventii pentru institutii publice destinate sectiunii de dezvolatare</t>
  </si>
  <si>
    <t>43.10.19</t>
  </si>
  <si>
    <t>135</t>
  </si>
  <si>
    <t>Subventii din bugetul Fondului national unic de asigurări sociale de sănătate pentru acoperirea cresterilor salariale</t>
  </si>
  <si>
    <t>43.10.33</t>
  </si>
  <si>
    <t>158</t>
  </si>
  <si>
    <t>Sume FEN postaderare in contul platilor efectuate si prefinantari (cod 45.10.01 la 45.10.05 +45.10.07+45.10.08+45.10.15+45.10.16)</t>
  </si>
  <si>
    <t>45.10</t>
  </si>
  <si>
    <t>228</t>
  </si>
  <si>
    <t>Fondul European de Dezvoltare Regională (FEDR), aferent cadrului financiar 2021-2027</t>
  </si>
  <si>
    <t>45.10.48</t>
  </si>
  <si>
    <t>229</t>
  </si>
  <si>
    <t>Sume primite în contul plăţilor efectuate în anul curent</t>
  </si>
  <si>
    <t>45.10.48.01</t>
  </si>
  <si>
    <t>230</t>
  </si>
  <si>
    <t>Sume primite în contul plăţilor efectuate în anii anteriori</t>
  </si>
  <si>
    <t>45.10.48.02</t>
  </si>
  <si>
    <t>PRIMAR</t>
  </si>
  <si>
    <t>NEGURĂ MIHĂIŢĂ</t>
  </si>
  <si>
    <t>DIRECTOR EXECUTIV</t>
  </si>
  <si>
    <t>FLORESCU IULIANA</t>
  </si>
  <si>
    <t/>
  </si>
  <si>
    <t>Cont de executie - Venituri - Bugetul institutiilor publice si activitatilor finantate integral sau partial din venituri proprii - sectiunea functionare</t>
  </si>
  <si>
    <t>VENITURILE SECŢIUNII DE FUNCŢIONARE - TOTAL</t>
  </si>
  <si>
    <t>54</t>
  </si>
  <si>
    <t>59</t>
  </si>
  <si>
    <t>75</t>
  </si>
  <si>
    <t>76</t>
  </si>
  <si>
    <t>77</t>
  </si>
  <si>
    <t>82</t>
  </si>
  <si>
    <t>Cont de executie - Venituri - Bugetul institutiilor publice si activitatilor finantate integral sau partial din venituri proprii - sectiunea dezvoltare</t>
  </si>
  <si>
    <t>VENITURILE SECŢIUNII DE DEZVOLTARE - TOTAL</t>
  </si>
  <si>
    <t>3</t>
  </si>
  <si>
    <t>4</t>
  </si>
  <si>
    <t>7</t>
  </si>
  <si>
    <t>8</t>
  </si>
  <si>
    <t>9</t>
  </si>
  <si>
    <t>10</t>
  </si>
  <si>
    <t>11</t>
  </si>
  <si>
    <t>14</t>
  </si>
  <si>
    <t>15</t>
  </si>
  <si>
    <t>16</t>
  </si>
  <si>
    <t>17</t>
  </si>
  <si>
    <t>22</t>
  </si>
  <si>
    <t>23</t>
  </si>
  <si>
    <t>24</t>
  </si>
  <si>
    <t>48</t>
  </si>
  <si>
    <t>50</t>
  </si>
  <si>
    <t>52</t>
  </si>
  <si>
    <t>53</t>
  </si>
  <si>
    <t>83</t>
  </si>
  <si>
    <t>153</t>
  </si>
  <si>
    <t>154</t>
  </si>
  <si>
    <t>155</t>
  </si>
  <si>
    <t>CONSILIUL LOCAL</t>
  </si>
  <si>
    <t>Prevederi bugetare anuale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</si>
  <si>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</si>
  <si>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</si>
  <si>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</si>
  <si>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</si>
  <si>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</si>
  <si>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</si>
  <si>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</si>
  <si>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</si>
  <si>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MUNICIPIUL CÂMPULUNG MOLDOVENESC                                                      ANEXA NR. 3 LA HCL NR. 139/2025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</si>
</sst>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BE299-9F8D-47EE-9A43-99F14EAFA5F1}">
  <dimension ref="A1:T131"/>
  <sheetViews>
    <sheetView tabSelected="1" workbookViewId="0">
      <selection sqref="A1:K1"/>
    </sheetView>
  </sheetViews>
  <sheetFormatPr defaultRowHeight="15" x14ac:dyDescent="0.25"/>
  <cols>
    <col min="1" max="1" width="3.85546875" customWidth="1"/>
    <col min="2" max="2" width="41.85546875" customWidth="1"/>
    <col min="3" max="3" width="11.7109375" customWidth="1"/>
    <col min="4" max="4" width="13.140625" customWidth="1"/>
    <col min="5" max="5" width="13.28515625" customWidth="1"/>
    <col min="6" max="6" width="0.140625" hidden="1" customWidth="1"/>
    <col min="7" max="8" width="14.42578125" hidden="1" customWidth="1"/>
    <col min="9" max="9" width="13.42578125" customWidth="1"/>
    <col min="10" max="10" width="1" hidden="1" customWidth="1"/>
    <col min="11" max="11" width="14.42578125" hidden="1" customWidth="1"/>
  </cols>
  <sheetData>
    <row r="1" spans="1:11" x14ac:dyDescent="0.25">
      <c r="A1" s="14" t="s">
        <v>190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4.25" customHeight="1" x14ac:dyDescent="0.25">
      <c r="A2" s="14" t="s">
        <v>180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idden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48.75" customHeight="1" x14ac:dyDescent="0.2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2.25" customHeight="1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181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1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1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2" customFormat="1" ht="53.2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21</v>
      </c>
      <c r="C12" s="5" t="s">
        <v>22</v>
      </c>
      <c r="D12" s="6">
        <f>D13+D29+D32+D37+D49</f>
        <v>69608280</v>
      </c>
      <c r="E12" s="6">
        <f>E13+E29+E32+E37+E49</f>
        <v>55497080</v>
      </c>
      <c r="F12" s="6">
        <f t="shared" ref="F12:F52" si="0">G12+H12</f>
        <v>50980978</v>
      </c>
      <c r="G12" s="6">
        <f>G13+G29+G32+G37+G49</f>
        <v>759976</v>
      </c>
      <c r="H12" s="6">
        <f>H13+H29+H32+H37+H49</f>
        <v>50221002</v>
      </c>
      <c r="I12" s="6">
        <f>I13+I29+I32+I37+I49</f>
        <v>50798062</v>
      </c>
      <c r="J12" s="6">
        <f>J13+J29+J32+J37+J49</f>
        <v>6399</v>
      </c>
      <c r="K12" s="6">
        <f t="shared" ref="K12:K52" si="1">F12-I12-J12</f>
        <v>176517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34285210</v>
      </c>
      <c r="E13" s="6">
        <f>+E14</f>
        <v>28184610</v>
      </c>
      <c r="F13" s="6">
        <f t="shared" si="0"/>
        <v>23469490</v>
      </c>
      <c r="G13" s="6">
        <f t="shared" ref="G13:J14" si="2">+G14</f>
        <v>759976</v>
      </c>
      <c r="H13" s="6">
        <f t="shared" si="2"/>
        <v>22709514</v>
      </c>
      <c r="I13" s="6">
        <f t="shared" si="2"/>
        <v>23286574</v>
      </c>
      <c r="J13" s="6">
        <f t="shared" si="2"/>
        <v>6399</v>
      </c>
      <c r="K13" s="6">
        <f t="shared" si="1"/>
        <v>176517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34285210</v>
      </c>
      <c r="E14" s="6">
        <f>+E15</f>
        <v>28184610</v>
      </c>
      <c r="F14" s="6">
        <f t="shared" si="0"/>
        <v>23469490</v>
      </c>
      <c r="G14" s="6">
        <f t="shared" si="2"/>
        <v>759976</v>
      </c>
      <c r="H14" s="6">
        <f t="shared" si="2"/>
        <v>22709514</v>
      </c>
      <c r="I14" s="6">
        <f t="shared" si="2"/>
        <v>23286574</v>
      </c>
      <c r="J14" s="6">
        <f t="shared" si="2"/>
        <v>6399</v>
      </c>
      <c r="K14" s="6">
        <f t="shared" si="1"/>
        <v>176517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D16+D25</f>
        <v>34285210</v>
      </c>
      <c r="E15" s="6">
        <f>E16+E25</f>
        <v>28184610</v>
      </c>
      <c r="F15" s="6">
        <f t="shared" si="0"/>
        <v>23469490</v>
      </c>
      <c r="G15" s="6">
        <f>G16+G25</f>
        <v>759976</v>
      </c>
      <c r="H15" s="6">
        <f>H16+H25</f>
        <v>22709514</v>
      </c>
      <c r="I15" s="6">
        <f>I16+I25</f>
        <v>23286574</v>
      </c>
      <c r="J15" s="6">
        <f>J16+J25</f>
        <v>6399</v>
      </c>
      <c r="K15" s="6">
        <f t="shared" si="1"/>
        <v>176517</v>
      </c>
    </row>
    <row r="16" spans="1:11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+D17+D18+D19+D20+D21+D22+D23+D24</f>
        <v>34273010</v>
      </c>
      <c r="E16" s="6">
        <f>+E17+E18+E19+E20+E21+E22+E23+E24</f>
        <v>28172410</v>
      </c>
      <c r="F16" s="6">
        <f t="shared" si="0"/>
        <v>23438740</v>
      </c>
      <c r="G16" s="6">
        <f>+G17+G18+G19+G20+G21+G22+G23+G24</f>
        <v>759976</v>
      </c>
      <c r="H16" s="6">
        <f>+H17+H18+H19+H20+H21+H22+H23+H24</f>
        <v>22678764</v>
      </c>
      <c r="I16" s="6">
        <f>+I17+I18+I19+I20+I21+I22+I23+I24</f>
        <v>23255824</v>
      </c>
      <c r="J16" s="6">
        <f>+J17+J18+J19+J20+J21+J22+J23+J24</f>
        <v>6399</v>
      </c>
      <c r="K16" s="6">
        <f t="shared" si="1"/>
        <v>176517</v>
      </c>
    </row>
    <row r="17" spans="1:11" s="2" customFormat="1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30000</v>
      </c>
      <c r="F17" s="6">
        <f t="shared" si="0"/>
        <v>24842</v>
      </c>
      <c r="G17" s="6">
        <v>0</v>
      </c>
      <c r="H17" s="6">
        <v>24842</v>
      </c>
      <c r="I17" s="6">
        <v>22942</v>
      </c>
      <c r="J17" s="6">
        <v>1900</v>
      </c>
      <c r="K17" s="6">
        <f t="shared" si="1"/>
        <v>0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v>654000</v>
      </c>
      <c r="E18" s="6">
        <v>521000</v>
      </c>
      <c r="F18" s="6">
        <f t="shared" si="0"/>
        <v>542758</v>
      </c>
      <c r="G18" s="6">
        <v>11421</v>
      </c>
      <c r="H18" s="6">
        <v>531337</v>
      </c>
      <c r="I18" s="6">
        <v>507397</v>
      </c>
      <c r="J18" s="6">
        <v>1602</v>
      </c>
      <c r="K18" s="6">
        <f t="shared" si="1"/>
        <v>33759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620000</v>
      </c>
      <c r="F19" s="6">
        <f t="shared" si="0"/>
        <v>509751</v>
      </c>
      <c r="G19" s="6">
        <v>0</v>
      </c>
      <c r="H19" s="6">
        <v>509751</v>
      </c>
      <c r="I19" s="6">
        <v>508084</v>
      </c>
      <c r="J19" s="6">
        <v>1667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v>40000</v>
      </c>
      <c r="E20" s="6">
        <v>29000</v>
      </c>
      <c r="F20" s="6">
        <f t="shared" si="0"/>
        <v>25532</v>
      </c>
      <c r="G20" s="6">
        <v>0</v>
      </c>
      <c r="H20" s="6">
        <v>25532</v>
      </c>
      <c r="I20" s="6">
        <v>25532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47</v>
      </c>
      <c r="B21" s="5" t="s">
        <v>48</v>
      </c>
      <c r="C21" s="5" t="s">
        <v>49</v>
      </c>
      <c r="D21" s="6">
        <v>0</v>
      </c>
      <c r="E21" s="6">
        <v>0</v>
      </c>
      <c r="F21" s="6">
        <f t="shared" si="0"/>
        <v>1300</v>
      </c>
      <c r="G21" s="6">
        <v>0</v>
      </c>
      <c r="H21" s="6">
        <v>1300</v>
      </c>
      <c r="I21" s="6">
        <v>1300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50</v>
      </c>
      <c r="B22" s="5" t="s">
        <v>51</v>
      </c>
      <c r="C22" s="5" t="s">
        <v>52</v>
      </c>
      <c r="D22" s="6">
        <v>30744410</v>
      </c>
      <c r="E22" s="6">
        <v>25419410</v>
      </c>
      <c r="F22" s="6">
        <f t="shared" si="0"/>
        <v>20921815</v>
      </c>
      <c r="G22" s="6">
        <v>748555</v>
      </c>
      <c r="H22" s="6">
        <v>20173260</v>
      </c>
      <c r="I22" s="6">
        <v>20783909</v>
      </c>
      <c r="J22" s="6">
        <v>0</v>
      </c>
      <c r="K22" s="6">
        <f t="shared" si="1"/>
        <v>137906</v>
      </c>
    </row>
    <row r="23" spans="1:11" s="2" customFormat="1" ht="33" x14ac:dyDescent="0.25">
      <c r="A23" s="5" t="s">
        <v>53</v>
      </c>
      <c r="B23" s="5" t="s">
        <v>54</v>
      </c>
      <c r="C23" s="5" t="s">
        <v>55</v>
      </c>
      <c r="D23" s="6">
        <v>1624000</v>
      </c>
      <c r="E23" s="6">
        <v>1294000</v>
      </c>
      <c r="F23" s="6">
        <f t="shared" si="0"/>
        <v>1202458</v>
      </c>
      <c r="G23" s="6">
        <v>0</v>
      </c>
      <c r="H23" s="6">
        <v>1202458</v>
      </c>
      <c r="I23" s="6">
        <v>1198836</v>
      </c>
      <c r="J23" s="6">
        <v>0</v>
      </c>
      <c r="K23" s="6">
        <f t="shared" si="1"/>
        <v>3622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v>325600</v>
      </c>
      <c r="E24" s="6">
        <v>259000</v>
      </c>
      <c r="F24" s="6">
        <f t="shared" si="0"/>
        <v>210284</v>
      </c>
      <c r="G24" s="6">
        <v>0</v>
      </c>
      <c r="H24" s="6">
        <v>210284</v>
      </c>
      <c r="I24" s="6">
        <v>207824</v>
      </c>
      <c r="J24" s="6">
        <v>1230</v>
      </c>
      <c r="K24" s="6">
        <f t="shared" si="1"/>
        <v>1230</v>
      </c>
    </row>
    <row r="25" spans="1:11" s="2" customFormat="1" ht="22.5" x14ac:dyDescent="0.25">
      <c r="A25" s="5" t="s">
        <v>59</v>
      </c>
      <c r="B25" s="5" t="s">
        <v>60</v>
      </c>
      <c r="C25" s="5" t="s">
        <v>61</v>
      </c>
      <c r="D25" s="6">
        <f>D26+D27+D28</f>
        <v>12200</v>
      </c>
      <c r="E25" s="6">
        <f>E26+E27+E28</f>
        <v>12200</v>
      </c>
      <c r="F25" s="6">
        <f t="shared" si="0"/>
        <v>30750</v>
      </c>
      <c r="G25" s="6">
        <f>G26+G27+G28</f>
        <v>0</v>
      </c>
      <c r="H25" s="6">
        <f>H26+H27+H28</f>
        <v>30750</v>
      </c>
      <c r="I25" s="6">
        <f>I26+I27+I28</f>
        <v>30750</v>
      </c>
      <c r="J25" s="6">
        <f>J26+J27+J28</f>
        <v>0</v>
      </c>
      <c r="K25" s="6">
        <f t="shared" si="1"/>
        <v>0</v>
      </c>
    </row>
    <row r="26" spans="1:11" s="2" customFormat="1" x14ac:dyDescent="0.25">
      <c r="A26" s="5" t="s">
        <v>62</v>
      </c>
      <c r="B26" s="5" t="s">
        <v>63</v>
      </c>
      <c r="C26" s="5" t="s">
        <v>64</v>
      </c>
      <c r="D26" s="6">
        <v>12200</v>
      </c>
      <c r="E26" s="6">
        <v>12200</v>
      </c>
      <c r="F26" s="6">
        <f t="shared" si="0"/>
        <v>30750</v>
      </c>
      <c r="G26" s="6">
        <v>0</v>
      </c>
      <c r="H26" s="6">
        <v>30750</v>
      </c>
      <c r="I26" s="6">
        <v>30750</v>
      </c>
      <c r="J26" s="6">
        <v>0</v>
      </c>
      <c r="K26" s="6">
        <f t="shared" si="1"/>
        <v>0</v>
      </c>
    </row>
    <row r="27" spans="1:11" s="2" customFormat="1" ht="33" x14ac:dyDescent="0.25">
      <c r="A27" s="5" t="s">
        <v>65</v>
      </c>
      <c r="B27" s="5" t="s">
        <v>66</v>
      </c>
      <c r="C27" s="5" t="s">
        <v>67</v>
      </c>
      <c r="D27" s="6">
        <v>-339300</v>
      </c>
      <c r="E27" s="6">
        <v>-339300</v>
      </c>
      <c r="F27" s="6">
        <f t="shared" si="0"/>
        <v>-260049</v>
      </c>
      <c r="G27" s="6">
        <v>0</v>
      </c>
      <c r="H27" s="6">
        <v>-260049</v>
      </c>
      <c r="I27" s="6">
        <v>-260049</v>
      </c>
      <c r="J27" s="6">
        <v>0</v>
      </c>
      <c r="K27" s="6">
        <f t="shared" si="1"/>
        <v>0</v>
      </c>
    </row>
    <row r="28" spans="1:11" s="2" customFormat="1" x14ac:dyDescent="0.25">
      <c r="A28" s="5" t="s">
        <v>68</v>
      </c>
      <c r="B28" s="5" t="s">
        <v>69</v>
      </c>
      <c r="C28" s="5" t="s">
        <v>70</v>
      </c>
      <c r="D28" s="6">
        <v>339300</v>
      </c>
      <c r="E28" s="6">
        <v>339300</v>
      </c>
      <c r="F28" s="6">
        <f t="shared" si="0"/>
        <v>260049</v>
      </c>
      <c r="G28" s="6">
        <v>0</v>
      </c>
      <c r="H28" s="6">
        <v>260049</v>
      </c>
      <c r="I28" s="6">
        <v>260049</v>
      </c>
      <c r="J28" s="6">
        <v>0</v>
      </c>
      <c r="K28" s="6">
        <f t="shared" si="1"/>
        <v>0</v>
      </c>
    </row>
    <row r="29" spans="1:11" s="2" customFormat="1" x14ac:dyDescent="0.25">
      <c r="A29" s="5" t="s">
        <v>71</v>
      </c>
      <c r="B29" s="5" t="s">
        <v>72</v>
      </c>
      <c r="C29" s="5" t="s">
        <v>73</v>
      </c>
      <c r="D29" s="6">
        <f>D30</f>
        <v>1200</v>
      </c>
      <c r="E29" s="6">
        <f>E30</f>
        <v>1200</v>
      </c>
      <c r="F29" s="6">
        <f t="shared" si="0"/>
        <v>1208</v>
      </c>
      <c r="G29" s="6">
        <f t="shared" ref="G29:J30" si="3">G30</f>
        <v>0</v>
      </c>
      <c r="H29" s="6">
        <f t="shared" si="3"/>
        <v>1208</v>
      </c>
      <c r="I29" s="6">
        <f t="shared" si="3"/>
        <v>1208</v>
      </c>
      <c r="J29" s="6">
        <f t="shared" si="3"/>
        <v>0</v>
      </c>
      <c r="K29" s="6">
        <f t="shared" si="1"/>
        <v>0</v>
      </c>
    </row>
    <row r="30" spans="1:11" s="2" customFormat="1" ht="22.5" x14ac:dyDescent="0.25">
      <c r="A30" s="5" t="s">
        <v>74</v>
      </c>
      <c r="B30" s="5" t="s">
        <v>75</v>
      </c>
      <c r="C30" s="5" t="s">
        <v>76</v>
      </c>
      <c r="D30" s="6">
        <f>D31</f>
        <v>1200</v>
      </c>
      <c r="E30" s="6">
        <f>E31</f>
        <v>1200</v>
      </c>
      <c r="F30" s="6">
        <f t="shared" si="0"/>
        <v>1208</v>
      </c>
      <c r="G30" s="6">
        <f t="shared" si="3"/>
        <v>0</v>
      </c>
      <c r="H30" s="6">
        <f t="shared" si="3"/>
        <v>1208</v>
      </c>
      <c r="I30" s="6">
        <f t="shared" si="3"/>
        <v>1208</v>
      </c>
      <c r="J30" s="6">
        <f t="shared" si="3"/>
        <v>0</v>
      </c>
      <c r="K30" s="6">
        <f t="shared" si="1"/>
        <v>0</v>
      </c>
    </row>
    <row r="31" spans="1:11" s="2" customFormat="1" ht="22.5" x14ac:dyDescent="0.25">
      <c r="A31" s="5" t="s">
        <v>77</v>
      </c>
      <c r="B31" s="5" t="s">
        <v>78</v>
      </c>
      <c r="C31" s="5" t="s">
        <v>79</v>
      </c>
      <c r="D31" s="6">
        <v>1200</v>
      </c>
      <c r="E31" s="6">
        <v>1200</v>
      </c>
      <c r="F31" s="6">
        <f t="shared" si="0"/>
        <v>1208</v>
      </c>
      <c r="G31" s="6">
        <v>0</v>
      </c>
      <c r="H31" s="6">
        <v>1208</v>
      </c>
      <c r="I31" s="6">
        <v>1208</v>
      </c>
      <c r="J31" s="6">
        <v>0</v>
      </c>
      <c r="K31" s="6">
        <f t="shared" si="1"/>
        <v>0</v>
      </c>
    </row>
    <row r="32" spans="1:11" s="2" customFormat="1" ht="22.5" x14ac:dyDescent="0.25">
      <c r="A32" s="5" t="s">
        <v>80</v>
      </c>
      <c r="B32" s="5" t="s">
        <v>81</v>
      </c>
      <c r="C32" s="5" t="s">
        <v>82</v>
      </c>
      <c r="D32" s="6">
        <f>D33</f>
        <v>0</v>
      </c>
      <c r="E32" s="6">
        <f>E33</f>
        <v>0</v>
      </c>
      <c r="F32" s="6">
        <f t="shared" si="0"/>
        <v>693246</v>
      </c>
      <c r="G32" s="6">
        <f t="shared" ref="G32:J33" si="4">G33</f>
        <v>0</v>
      </c>
      <c r="H32" s="6">
        <f t="shared" si="4"/>
        <v>693246</v>
      </c>
      <c r="I32" s="6">
        <f t="shared" si="4"/>
        <v>693246</v>
      </c>
      <c r="J32" s="6">
        <f t="shared" si="4"/>
        <v>0</v>
      </c>
      <c r="K32" s="6">
        <f t="shared" si="1"/>
        <v>0</v>
      </c>
    </row>
    <row r="33" spans="1:11" s="2" customFormat="1" ht="22.5" x14ac:dyDescent="0.25">
      <c r="A33" s="5" t="s">
        <v>83</v>
      </c>
      <c r="B33" s="5" t="s">
        <v>84</v>
      </c>
      <c r="C33" s="5" t="s">
        <v>85</v>
      </c>
      <c r="D33" s="6">
        <f>D34</f>
        <v>0</v>
      </c>
      <c r="E33" s="6">
        <f>E34</f>
        <v>0</v>
      </c>
      <c r="F33" s="6">
        <f t="shared" si="0"/>
        <v>693246</v>
      </c>
      <c r="G33" s="6">
        <f t="shared" si="4"/>
        <v>0</v>
      </c>
      <c r="H33" s="6">
        <f t="shared" si="4"/>
        <v>693246</v>
      </c>
      <c r="I33" s="6">
        <f t="shared" si="4"/>
        <v>693246</v>
      </c>
      <c r="J33" s="6">
        <f t="shared" si="4"/>
        <v>0</v>
      </c>
      <c r="K33" s="6">
        <f t="shared" si="1"/>
        <v>0</v>
      </c>
    </row>
    <row r="34" spans="1:11" s="2" customFormat="1" ht="22.5" x14ac:dyDescent="0.25">
      <c r="A34" s="5" t="s">
        <v>86</v>
      </c>
      <c r="B34" s="5" t="s">
        <v>87</v>
      </c>
      <c r="C34" s="5" t="s">
        <v>88</v>
      </c>
      <c r="D34" s="6">
        <f>D35+D36</f>
        <v>0</v>
      </c>
      <c r="E34" s="6">
        <f>E35+E36</f>
        <v>0</v>
      </c>
      <c r="F34" s="6">
        <f t="shared" si="0"/>
        <v>693246</v>
      </c>
      <c r="G34" s="6">
        <f>G35+G36</f>
        <v>0</v>
      </c>
      <c r="H34" s="6">
        <f>H35+H36</f>
        <v>693246</v>
      </c>
      <c r="I34" s="6">
        <f>I35+I36</f>
        <v>693246</v>
      </c>
      <c r="J34" s="6">
        <f>J35+J36</f>
        <v>0</v>
      </c>
      <c r="K34" s="6">
        <f t="shared" si="1"/>
        <v>0</v>
      </c>
    </row>
    <row r="35" spans="1:11" s="2" customFormat="1" ht="33" x14ac:dyDescent="0.25">
      <c r="A35" s="5" t="s">
        <v>89</v>
      </c>
      <c r="B35" s="5" t="s">
        <v>90</v>
      </c>
      <c r="C35" s="5" t="s">
        <v>91</v>
      </c>
      <c r="D35" s="6">
        <v>0</v>
      </c>
      <c r="E35" s="6">
        <v>0</v>
      </c>
      <c r="F35" s="6">
        <f t="shared" si="0"/>
        <v>446697</v>
      </c>
      <c r="G35" s="6">
        <v>0</v>
      </c>
      <c r="H35" s="6">
        <v>446697</v>
      </c>
      <c r="I35" s="6">
        <v>446697</v>
      </c>
      <c r="J35" s="6">
        <v>0</v>
      </c>
      <c r="K35" s="6">
        <f t="shared" si="1"/>
        <v>0</v>
      </c>
    </row>
    <row r="36" spans="1:11" s="2" customFormat="1" ht="33" x14ac:dyDescent="0.25">
      <c r="A36" s="5" t="s">
        <v>92</v>
      </c>
      <c r="B36" s="5" t="s">
        <v>93</v>
      </c>
      <c r="C36" s="5" t="s">
        <v>94</v>
      </c>
      <c r="D36" s="6">
        <v>0</v>
      </c>
      <c r="E36" s="6">
        <v>0</v>
      </c>
      <c r="F36" s="6">
        <f t="shared" si="0"/>
        <v>246549</v>
      </c>
      <c r="G36" s="6">
        <v>0</v>
      </c>
      <c r="H36" s="6">
        <v>246549</v>
      </c>
      <c r="I36" s="6">
        <v>246549</v>
      </c>
      <c r="J36" s="6">
        <v>0</v>
      </c>
      <c r="K36" s="6">
        <f t="shared" si="1"/>
        <v>0</v>
      </c>
    </row>
    <row r="37" spans="1:11" s="2" customFormat="1" x14ac:dyDescent="0.25">
      <c r="A37" s="5" t="s">
        <v>95</v>
      </c>
      <c r="B37" s="5" t="s">
        <v>96</v>
      </c>
      <c r="C37" s="5" t="s">
        <v>97</v>
      </c>
      <c r="D37" s="6">
        <f>D38</f>
        <v>35058370</v>
      </c>
      <c r="E37" s="6">
        <f>E38</f>
        <v>27047770</v>
      </c>
      <c r="F37" s="6">
        <f t="shared" si="0"/>
        <v>26817034</v>
      </c>
      <c r="G37" s="6">
        <f>G38</f>
        <v>0</v>
      </c>
      <c r="H37" s="6">
        <f>H38</f>
        <v>26817034</v>
      </c>
      <c r="I37" s="6">
        <f>I38</f>
        <v>26817034</v>
      </c>
      <c r="J37" s="6">
        <f>J38</f>
        <v>0</v>
      </c>
      <c r="K37" s="6">
        <f t="shared" si="1"/>
        <v>0</v>
      </c>
    </row>
    <row r="38" spans="1:11" s="2" customFormat="1" ht="22.5" x14ac:dyDescent="0.25">
      <c r="A38" s="5" t="s">
        <v>98</v>
      </c>
      <c r="B38" s="5" t="s">
        <v>99</v>
      </c>
      <c r="C38" s="5" t="s">
        <v>100</v>
      </c>
      <c r="D38" s="6">
        <f>D39+D43</f>
        <v>35058370</v>
      </c>
      <c r="E38" s="6">
        <f>E39+E43</f>
        <v>27047770</v>
      </c>
      <c r="F38" s="6">
        <f t="shared" si="0"/>
        <v>26817034</v>
      </c>
      <c r="G38" s="6">
        <f>G39+G43</f>
        <v>0</v>
      </c>
      <c r="H38" s="6">
        <f>H39+H43</f>
        <v>26817034</v>
      </c>
      <c r="I38" s="6">
        <f>I39+I43</f>
        <v>26817034</v>
      </c>
      <c r="J38" s="6">
        <f>J39+J43</f>
        <v>0</v>
      </c>
      <c r="K38" s="6">
        <f t="shared" si="1"/>
        <v>0</v>
      </c>
    </row>
    <row r="39" spans="1:11" s="2" customFormat="1" x14ac:dyDescent="0.25">
      <c r="A39" s="5" t="s">
        <v>101</v>
      </c>
      <c r="B39" s="5" t="s">
        <v>102</v>
      </c>
      <c r="C39" s="5" t="s">
        <v>103</v>
      </c>
      <c r="D39" s="6">
        <f>D40</f>
        <v>40300</v>
      </c>
      <c r="E39" s="6">
        <f>E40</f>
        <v>40300</v>
      </c>
      <c r="F39" s="6">
        <f t="shared" si="0"/>
        <v>0</v>
      </c>
      <c r="G39" s="6">
        <f>G40</f>
        <v>0</v>
      </c>
      <c r="H39" s="6">
        <f>H40</f>
        <v>0</v>
      </c>
      <c r="I39" s="6">
        <f>I40</f>
        <v>0</v>
      </c>
      <c r="J39" s="6">
        <f>J40</f>
        <v>0</v>
      </c>
      <c r="K39" s="6">
        <f t="shared" si="1"/>
        <v>0</v>
      </c>
    </row>
    <row r="40" spans="1:11" s="2" customFormat="1" x14ac:dyDescent="0.25">
      <c r="A40" s="5" t="s">
        <v>104</v>
      </c>
      <c r="B40" s="5" t="s">
        <v>105</v>
      </c>
      <c r="C40" s="5" t="s">
        <v>106</v>
      </c>
      <c r="D40" s="6">
        <f>+D41</f>
        <v>40300</v>
      </c>
      <c r="E40" s="6">
        <f>+E41</f>
        <v>40300</v>
      </c>
      <c r="F40" s="6">
        <f t="shared" si="0"/>
        <v>0</v>
      </c>
      <c r="G40" s="6">
        <f t="shared" ref="G40:J41" si="5">+G41</f>
        <v>0</v>
      </c>
      <c r="H40" s="6">
        <f t="shared" si="5"/>
        <v>0</v>
      </c>
      <c r="I40" s="6">
        <f t="shared" si="5"/>
        <v>0</v>
      </c>
      <c r="J40" s="6">
        <f t="shared" si="5"/>
        <v>0</v>
      </c>
      <c r="K40" s="6">
        <f t="shared" si="1"/>
        <v>0</v>
      </c>
    </row>
    <row r="41" spans="1:11" s="2" customFormat="1" ht="54" x14ac:dyDescent="0.25">
      <c r="A41" s="5" t="s">
        <v>107</v>
      </c>
      <c r="B41" s="5" t="s">
        <v>108</v>
      </c>
      <c r="C41" s="5" t="s">
        <v>109</v>
      </c>
      <c r="D41" s="6">
        <f>+D42</f>
        <v>40300</v>
      </c>
      <c r="E41" s="6">
        <f>+E42</f>
        <v>40300</v>
      </c>
      <c r="F41" s="6">
        <f t="shared" si="0"/>
        <v>0</v>
      </c>
      <c r="G41" s="6">
        <f t="shared" si="5"/>
        <v>0</v>
      </c>
      <c r="H41" s="6">
        <f t="shared" si="5"/>
        <v>0</v>
      </c>
      <c r="I41" s="6">
        <f t="shared" si="5"/>
        <v>0</v>
      </c>
      <c r="J41" s="6">
        <f t="shared" si="5"/>
        <v>0</v>
      </c>
      <c r="K41" s="6">
        <f t="shared" si="1"/>
        <v>0</v>
      </c>
    </row>
    <row r="42" spans="1:11" s="2" customFormat="1" ht="54" x14ac:dyDescent="0.25">
      <c r="A42" s="5" t="s">
        <v>110</v>
      </c>
      <c r="B42" s="5" t="s">
        <v>111</v>
      </c>
      <c r="C42" s="5" t="s">
        <v>112</v>
      </c>
      <c r="D42" s="6">
        <v>40300</v>
      </c>
      <c r="E42" s="6">
        <v>40300</v>
      </c>
      <c r="F42" s="6">
        <f t="shared" si="0"/>
        <v>0</v>
      </c>
      <c r="G42" s="6">
        <v>0</v>
      </c>
      <c r="H42" s="6">
        <v>0</v>
      </c>
      <c r="I42" s="6">
        <v>0</v>
      </c>
      <c r="J42" s="6">
        <v>0</v>
      </c>
      <c r="K42" s="6">
        <f t="shared" si="1"/>
        <v>0</v>
      </c>
    </row>
    <row r="43" spans="1:11" s="2" customFormat="1" ht="64.5" x14ac:dyDescent="0.25">
      <c r="A43" s="5" t="s">
        <v>113</v>
      </c>
      <c r="B43" s="5" t="s">
        <v>114</v>
      </c>
      <c r="C43" s="5" t="s">
        <v>115</v>
      </c>
      <c r="D43" s="6">
        <f>D44+D45+D46+D47+D48</f>
        <v>35018070</v>
      </c>
      <c r="E43" s="6">
        <f>E44+E45+E46+E47+E48</f>
        <v>27007470</v>
      </c>
      <c r="F43" s="6">
        <f t="shared" si="0"/>
        <v>26817034</v>
      </c>
      <c r="G43" s="6">
        <f>G44+G45+G46+G47+G48</f>
        <v>0</v>
      </c>
      <c r="H43" s="6">
        <f>H44+H45+H46+H47+H48</f>
        <v>26817034</v>
      </c>
      <c r="I43" s="6">
        <f>I44+I45+I46+I47+I48</f>
        <v>26817034</v>
      </c>
      <c r="J43" s="6">
        <f>J44+J45+J46+J47+J48</f>
        <v>0</v>
      </c>
      <c r="K43" s="6">
        <f t="shared" si="1"/>
        <v>0</v>
      </c>
    </row>
    <row r="44" spans="1:11" s="2" customFormat="1" ht="22.5" x14ac:dyDescent="0.25">
      <c r="A44" s="5" t="s">
        <v>116</v>
      </c>
      <c r="B44" s="5" t="s">
        <v>117</v>
      </c>
      <c r="C44" s="5" t="s">
        <v>118</v>
      </c>
      <c r="D44" s="6">
        <v>2522000</v>
      </c>
      <c r="E44" s="6">
        <v>2031400</v>
      </c>
      <c r="F44" s="6">
        <f t="shared" si="0"/>
        <v>1649500</v>
      </c>
      <c r="G44" s="6">
        <v>0</v>
      </c>
      <c r="H44" s="6">
        <v>1649500</v>
      </c>
      <c r="I44" s="6">
        <v>1649500</v>
      </c>
      <c r="J44" s="6">
        <v>0</v>
      </c>
      <c r="K44" s="6">
        <f t="shared" si="1"/>
        <v>0</v>
      </c>
    </row>
    <row r="45" spans="1:11" s="2" customFormat="1" ht="22.5" x14ac:dyDescent="0.25">
      <c r="A45" s="5" t="s">
        <v>119</v>
      </c>
      <c r="B45" s="5" t="s">
        <v>120</v>
      </c>
      <c r="C45" s="5" t="s">
        <v>121</v>
      </c>
      <c r="D45" s="6">
        <v>400000</v>
      </c>
      <c r="E45" s="6">
        <v>340000</v>
      </c>
      <c r="F45" s="6">
        <f t="shared" si="0"/>
        <v>340000</v>
      </c>
      <c r="G45" s="6">
        <v>0</v>
      </c>
      <c r="H45" s="6">
        <v>340000</v>
      </c>
      <c r="I45" s="6">
        <v>340000</v>
      </c>
      <c r="J45" s="6">
        <v>0</v>
      </c>
      <c r="K45" s="6">
        <f t="shared" si="1"/>
        <v>0</v>
      </c>
    </row>
    <row r="46" spans="1:11" s="2" customFormat="1" ht="22.5" x14ac:dyDescent="0.25">
      <c r="A46" s="5" t="s">
        <v>122</v>
      </c>
      <c r="B46" s="5" t="s">
        <v>123</v>
      </c>
      <c r="C46" s="5" t="s">
        <v>124</v>
      </c>
      <c r="D46" s="6">
        <v>152000</v>
      </c>
      <c r="E46" s="6">
        <v>152000</v>
      </c>
      <c r="F46" s="6">
        <f t="shared" si="0"/>
        <v>152000</v>
      </c>
      <c r="G46" s="6">
        <v>0</v>
      </c>
      <c r="H46" s="6">
        <v>152000</v>
      </c>
      <c r="I46" s="6">
        <v>152000</v>
      </c>
      <c r="J46" s="6">
        <v>0</v>
      </c>
      <c r="K46" s="6">
        <f t="shared" si="1"/>
        <v>0</v>
      </c>
    </row>
    <row r="47" spans="1:11" s="2" customFormat="1" ht="22.5" x14ac:dyDescent="0.25">
      <c r="A47" s="5" t="s">
        <v>125</v>
      </c>
      <c r="B47" s="5" t="s">
        <v>126</v>
      </c>
      <c r="C47" s="5" t="s">
        <v>127</v>
      </c>
      <c r="D47" s="6">
        <v>343000</v>
      </c>
      <c r="E47" s="6">
        <v>343000</v>
      </c>
      <c r="F47" s="6">
        <f t="shared" si="0"/>
        <v>125000</v>
      </c>
      <c r="G47" s="6">
        <v>0</v>
      </c>
      <c r="H47" s="6">
        <v>125000</v>
      </c>
      <c r="I47" s="6">
        <v>125000</v>
      </c>
      <c r="J47" s="6">
        <v>0</v>
      </c>
      <c r="K47" s="6">
        <f t="shared" si="1"/>
        <v>0</v>
      </c>
    </row>
    <row r="48" spans="1:11" s="2" customFormat="1" ht="33" x14ac:dyDescent="0.25">
      <c r="A48" s="5" t="s">
        <v>128</v>
      </c>
      <c r="B48" s="5" t="s">
        <v>129</v>
      </c>
      <c r="C48" s="5" t="s">
        <v>130</v>
      </c>
      <c r="D48" s="6">
        <v>31601070</v>
      </c>
      <c r="E48" s="6">
        <v>24141070</v>
      </c>
      <c r="F48" s="6">
        <f t="shared" si="0"/>
        <v>24550534</v>
      </c>
      <c r="G48" s="6">
        <v>0</v>
      </c>
      <c r="H48" s="6">
        <v>24550534</v>
      </c>
      <c r="I48" s="6">
        <v>24550534</v>
      </c>
      <c r="J48" s="6">
        <v>0</v>
      </c>
      <c r="K48" s="6">
        <f t="shared" si="1"/>
        <v>0</v>
      </c>
    </row>
    <row r="49" spans="1:12" s="2" customFormat="1" ht="43.5" x14ac:dyDescent="0.25">
      <c r="A49" s="5" t="s">
        <v>131</v>
      </c>
      <c r="B49" s="5" t="s">
        <v>132</v>
      </c>
      <c r="C49" s="5" t="s">
        <v>133</v>
      </c>
      <c r="D49" s="6">
        <f>+D50</f>
        <v>263500</v>
      </c>
      <c r="E49" s="6">
        <f>+E50</f>
        <v>263500</v>
      </c>
      <c r="F49" s="6">
        <f t="shared" si="0"/>
        <v>0</v>
      </c>
      <c r="G49" s="6">
        <f>+G50</f>
        <v>0</v>
      </c>
      <c r="H49" s="6">
        <f>+H50</f>
        <v>0</v>
      </c>
      <c r="I49" s="6">
        <f>+I50</f>
        <v>0</v>
      </c>
      <c r="J49" s="6">
        <f>+J50</f>
        <v>0</v>
      </c>
      <c r="K49" s="6">
        <f t="shared" si="1"/>
        <v>0</v>
      </c>
    </row>
    <row r="50" spans="1:12" s="2" customFormat="1" ht="22.5" x14ac:dyDescent="0.25">
      <c r="A50" s="5" t="s">
        <v>134</v>
      </c>
      <c r="B50" s="5" t="s">
        <v>135</v>
      </c>
      <c r="C50" s="5" t="s">
        <v>136</v>
      </c>
      <c r="D50" s="6">
        <f>D51+D52</f>
        <v>263500</v>
      </c>
      <c r="E50" s="6">
        <f>E51+E52</f>
        <v>263500</v>
      </c>
      <c r="F50" s="6">
        <f t="shared" si="0"/>
        <v>0</v>
      </c>
      <c r="G50" s="6">
        <f>G51+G52</f>
        <v>0</v>
      </c>
      <c r="H50" s="6">
        <f>H51+H52</f>
        <v>0</v>
      </c>
      <c r="I50" s="6">
        <f>I51+I52</f>
        <v>0</v>
      </c>
      <c r="J50" s="6">
        <f>J51+J52</f>
        <v>0</v>
      </c>
      <c r="K50" s="6">
        <f t="shared" si="1"/>
        <v>0</v>
      </c>
    </row>
    <row r="51" spans="1:12" s="2" customFormat="1" ht="22.5" x14ac:dyDescent="0.25">
      <c r="A51" s="5" t="s">
        <v>137</v>
      </c>
      <c r="B51" s="5" t="s">
        <v>138</v>
      </c>
      <c r="C51" s="5" t="s">
        <v>139</v>
      </c>
      <c r="D51" s="6">
        <v>144500</v>
      </c>
      <c r="E51" s="6">
        <v>144500</v>
      </c>
      <c r="F51" s="6">
        <f t="shared" si="0"/>
        <v>0</v>
      </c>
      <c r="G51" s="6">
        <v>0</v>
      </c>
      <c r="H51" s="6">
        <v>0</v>
      </c>
      <c r="I51" s="6">
        <v>0</v>
      </c>
      <c r="J51" s="6">
        <v>0</v>
      </c>
      <c r="K51" s="6">
        <f t="shared" si="1"/>
        <v>0</v>
      </c>
    </row>
    <row r="52" spans="1:12" s="2" customFormat="1" ht="21" customHeight="1" x14ac:dyDescent="0.25">
      <c r="A52" s="5" t="s">
        <v>140</v>
      </c>
      <c r="B52" s="5" t="s">
        <v>141</v>
      </c>
      <c r="C52" s="5" t="s">
        <v>142</v>
      </c>
      <c r="D52" s="6">
        <v>119000</v>
      </c>
      <c r="E52" s="6">
        <v>119000</v>
      </c>
      <c r="F52" s="6">
        <f t="shared" si="0"/>
        <v>0</v>
      </c>
      <c r="G52" s="6">
        <v>0</v>
      </c>
      <c r="H52" s="6">
        <v>0</v>
      </c>
      <c r="I52" s="6">
        <v>0</v>
      </c>
      <c r="J52" s="6">
        <v>0</v>
      </c>
      <c r="K52" s="6">
        <f t="shared" si="1"/>
        <v>0</v>
      </c>
    </row>
    <row r="53" spans="1:12" s="2" customFormat="1" hidden="1" x14ac:dyDescent="0.25">
      <c r="A53" s="3"/>
      <c r="B53" s="3"/>
      <c r="C53" s="3"/>
      <c r="D53" s="4"/>
      <c r="E53" s="4"/>
      <c r="F53" s="4"/>
      <c r="G53" s="4"/>
      <c r="H53" s="4"/>
      <c r="I53" s="4"/>
      <c r="J53" s="4"/>
      <c r="K53" s="4"/>
    </row>
    <row r="54" spans="1:12" hidden="1" x14ac:dyDescent="0.25">
      <c r="A54" s="8"/>
      <c r="B54" s="8"/>
      <c r="C54" s="8"/>
      <c r="D54" s="8"/>
      <c r="E54" s="8"/>
      <c r="F54" s="8"/>
      <c r="G54" s="8"/>
      <c r="H54" s="8"/>
      <c r="I54" s="8" t="s">
        <v>147</v>
      </c>
      <c r="J54" s="8"/>
      <c r="K54" s="8"/>
      <c r="L54" s="8"/>
    </row>
    <row r="55" spans="1:12" ht="57.75" customHeight="1" x14ac:dyDescent="0.25">
      <c r="A55" s="13" t="s">
        <v>148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9"/>
    </row>
    <row r="56" spans="1:12" x14ac:dyDescent="0.25">
      <c r="A56" s="14" t="s">
        <v>4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2" ht="15.75" thickBot="1" x14ac:dyDescent="0.3"/>
    <row r="58" spans="1:12" ht="15.75" thickBot="1" x14ac:dyDescent="0.3">
      <c r="A58" s="12" t="s">
        <v>5</v>
      </c>
      <c r="B58" s="12"/>
      <c r="C58" s="12" t="s">
        <v>7</v>
      </c>
      <c r="D58" s="12" t="s">
        <v>9</v>
      </c>
      <c r="E58" s="12" t="s">
        <v>10</v>
      </c>
      <c r="F58" s="12" t="s">
        <v>11</v>
      </c>
      <c r="G58" s="12"/>
      <c r="H58" s="12"/>
      <c r="I58" s="12" t="s">
        <v>16</v>
      </c>
      <c r="J58" s="12" t="s">
        <v>17</v>
      </c>
      <c r="K58" s="12" t="s">
        <v>18</v>
      </c>
    </row>
    <row r="59" spans="1:12" ht="15.75" thickBot="1" x14ac:dyDescent="0.3">
      <c r="A59" s="12"/>
      <c r="B59" s="12"/>
      <c r="C59" s="12"/>
      <c r="D59" s="12"/>
      <c r="E59" s="12"/>
      <c r="F59" s="12" t="s">
        <v>12</v>
      </c>
      <c r="G59" s="12" t="s">
        <v>14</v>
      </c>
      <c r="H59" s="12" t="s">
        <v>15</v>
      </c>
      <c r="I59" s="12"/>
      <c r="J59" s="12"/>
      <c r="K59" s="12"/>
    </row>
    <row r="60" spans="1:12" ht="15.75" thickBo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2" ht="15.75" thickBo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2" ht="53.25" thickBot="1" x14ac:dyDescent="0.3">
      <c r="A62" s="12" t="s">
        <v>6</v>
      </c>
      <c r="B62" s="12"/>
      <c r="C62" s="1" t="s">
        <v>8</v>
      </c>
      <c r="D62" s="1">
        <v>1</v>
      </c>
      <c r="E62" s="1">
        <v>2</v>
      </c>
      <c r="F62" s="1" t="s">
        <v>13</v>
      </c>
      <c r="G62" s="1">
        <v>4</v>
      </c>
      <c r="H62" s="1">
        <v>5</v>
      </c>
      <c r="I62" s="1">
        <v>6</v>
      </c>
      <c r="J62" s="1">
        <v>7</v>
      </c>
      <c r="K62" s="1" t="s">
        <v>19</v>
      </c>
    </row>
    <row r="63" spans="1:12" ht="22.5" x14ac:dyDescent="0.25">
      <c r="A63" s="5" t="s">
        <v>20</v>
      </c>
      <c r="B63" s="5" t="s">
        <v>149</v>
      </c>
      <c r="C63" s="5" t="s">
        <v>22</v>
      </c>
      <c r="D63" s="6">
        <f>D64+D79+D83</f>
        <v>68468980</v>
      </c>
      <c r="E63" s="6">
        <f>E64+E79+E83</f>
        <v>54357780</v>
      </c>
      <c r="F63" s="6">
        <f t="shared" ref="F63:F88" si="6">G63+H63</f>
        <v>50196172</v>
      </c>
      <c r="G63" s="6">
        <f>G64+G79+G83</f>
        <v>759976</v>
      </c>
      <c r="H63" s="6">
        <f>H64+H79+H83</f>
        <v>49436196</v>
      </c>
      <c r="I63" s="6">
        <f>I64+I79+I83</f>
        <v>50013256</v>
      </c>
      <c r="J63" s="6">
        <f>J64+J79+J83</f>
        <v>6399</v>
      </c>
      <c r="K63" s="6">
        <f t="shared" ref="K63:K88" si="7">F63-I63-J63</f>
        <v>176517</v>
      </c>
    </row>
    <row r="64" spans="1:12" x14ac:dyDescent="0.25">
      <c r="A64" s="5" t="s">
        <v>23</v>
      </c>
      <c r="B64" s="5" t="s">
        <v>24</v>
      </c>
      <c r="C64" s="5" t="s">
        <v>25</v>
      </c>
      <c r="D64" s="6">
        <f>+D65</f>
        <v>33945910</v>
      </c>
      <c r="E64" s="6">
        <f>+E65</f>
        <v>27845310</v>
      </c>
      <c r="F64" s="6">
        <f t="shared" si="6"/>
        <v>23209441</v>
      </c>
      <c r="G64" s="6">
        <f t="shared" ref="G64:J65" si="8">+G65</f>
        <v>759976</v>
      </c>
      <c r="H64" s="6">
        <f t="shared" si="8"/>
        <v>22449465</v>
      </c>
      <c r="I64" s="6">
        <f t="shared" si="8"/>
        <v>23026525</v>
      </c>
      <c r="J64" s="6">
        <f t="shared" si="8"/>
        <v>6399</v>
      </c>
      <c r="K64" s="6">
        <f t="shared" si="7"/>
        <v>176517</v>
      </c>
    </row>
    <row r="65" spans="1:11" x14ac:dyDescent="0.25">
      <c r="A65" s="5" t="s">
        <v>26</v>
      </c>
      <c r="B65" s="5" t="s">
        <v>27</v>
      </c>
      <c r="C65" s="5" t="s">
        <v>28</v>
      </c>
      <c r="D65" s="6">
        <f>+D66</f>
        <v>33945910</v>
      </c>
      <c r="E65" s="6">
        <f>+E66</f>
        <v>27845310</v>
      </c>
      <c r="F65" s="6">
        <f t="shared" si="6"/>
        <v>23209441</v>
      </c>
      <c r="G65" s="6">
        <f t="shared" si="8"/>
        <v>759976</v>
      </c>
      <c r="H65" s="6">
        <f t="shared" si="8"/>
        <v>22449465</v>
      </c>
      <c r="I65" s="6">
        <f t="shared" si="8"/>
        <v>23026525</v>
      </c>
      <c r="J65" s="6">
        <f t="shared" si="8"/>
        <v>6399</v>
      </c>
      <c r="K65" s="6">
        <f t="shared" si="7"/>
        <v>176517</v>
      </c>
    </row>
    <row r="66" spans="1:11" ht="22.5" x14ac:dyDescent="0.25">
      <c r="A66" s="5" t="s">
        <v>29</v>
      </c>
      <c r="B66" s="5" t="s">
        <v>30</v>
      </c>
      <c r="C66" s="5" t="s">
        <v>31</v>
      </c>
      <c r="D66" s="6">
        <f>D67+D76</f>
        <v>33945910</v>
      </c>
      <c r="E66" s="6">
        <f>E67+E76</f>
        <v>27845310</v>
      </c>
      <c r="F66" s="6">
        <f t="shared" si="6"/>
        <v>23209441</v>
      </c>
      <c r="G66" s="6">
        <f>G67+G76</f>
        <v>759976</v>
      </c>
      <c r="H66" s="6">
        <f>H67+H76</f>
        <v>22449465</v>
      </c>
      <c r="I66" s="6">
        <f>I67+I76</f>
        <v>23026525</v>
      </c>
      <c r="J66" s="6">
        <f>J67+J76</f>
        <v>6399</v>
      </c>
      <c r="K66" s="6">
        <f t="shared" si="7"/>
        <v>176517</v>
      </c>
    </row>
    <row r="67" spans="1:11" ht="43.5" x14ac:dyDescent="0.25">
      <c r="A67" s="5" t="s">
        <v>32</v>
      </c>
      <c r="B67" s="5" t="s">
        <v>33</v>
      </c>
      <c r="C67" s="5" t="s">
        <v>34</v>
      </c>
      <c r="D67" s="6">
        <f>+D68+D69+D70+D71+D72+D73+D74+D75</f>
        <v>34273010</v>
      </c>
      <c r="E67" s="6">
        <f>+E68+E69+E70+E71+E72+E73+E74+E75</f>
        <v>28172410</v>
      </c>
      <c r="F67" s="6">
        <f t="shared" si="6"/>
        <v>23438740</v>
      </c>
      <c r="G67" s="6">
        <f>+G68+G69+G70+G71+G72+G73+G74+G75</f>
        <v>759976</v>
      </c>
      <c r="H67" s="6">
        <f>+H68+H69+H70+H71+H72+H73+H74+H75</f>
        <v>22678764</v>
      </c>
      <c r="I67" s="6">
        <f>+I68+I69+I70+I71+I72+I73+I74+I75</f>
        <v>23255824</v>
      </c>
      <c r="J67" s="6">
        <f>+J68+J69+J70+J71+J72+J73+J74+J75</f>
        <v>6399</v>
      </c>
      <c r="K67" s="6">
        <f t="shared" si="7"/>
        <v>176517</v>
      </c>
    </row>
    <row r="68" spans="1:11" x14ac:dyDescent="0.25">
      <c r="A68" s="5" t="s">
        <v>35</v>
      </c>
      <c r="B68" s="5" t="s">
        <v>36</v>
      </c>
      <c r="C68" s="5" t="s">
        <v>37</v>
      </c>
      <c r="D68" s="6">
        <v>35000</v>
      </c>
      <c r="E68" s="6">
        <v>30000</v>
      </c>
      <c r="F68" s="6">
        <f t="shared" si="6"/>
        <v>24842</v>
      </c>
      <c r="G68" s="6">
        <v>0</v>
      </c>
      <c r="H68" s="6">
        <v>24842</v>
      </c>
      <c r="I68" s="6">
        <v>22942</v>
      </c>
      <c r="J68" s="6">
        <v>1900</v>
      </c>
      <c r="K68" s="6">
        <f t="shared" si="7"/>
        <v>0</v>
      </c>
    </row>
    <row r="69" spans="1:11" x14ac:dyDescent="0.25">
      <c r="A69" s="5" t="s">
        <v>38</v>
      </c>
      <c r="B69" s="5" t="s">
        <v>39</v>
      </c>
      <c r="C69" s="5" t="s">
        <v>40</v>
      </c>
      <c r="D69" s="6">
        <v>654000</v>
      </c>
      <c r="E69" s="6">
        <v>521000</v>
      </c>
      <c r="F69" s="6">
        <f t="shared" si="6"/>
        <v>542758</v>
      </c>
      <c r="G69" s="6">
        <v>11421</v>
      </c>
      <c r="H69" s="6">
        <v>531337</v>
      </c>
      <c r="I69" s="6">
        <v>507397</v>
      </c>
      <c r="J69" s="6">
        <v>1602</v>
      </c>
      <c r="K69" s="6">
        <f t="shared" si="7"/>
        <v>33759</v>
      </c>
    </row>
    <row r="70" spans="1:11" ht="22.5" x14ac:dyDescent="0.25">
      <c r="A70" s="5" t="s">
        <v>41</v>
      </c>
      <c r="B70" s="5" t="s">
        <v>42</v>
      </c>
      <c r="C70" s="5" t="s">
        <v>43</v>
      </c>
      <c r="D70" s="6">
        <v>850000</v>
      </c>
      <c r="E70" s="6">
        <v>620000</v>
      </c>
      <c r="F70" s="6">
        <f t="shared" si="6"/>
        <v>509751</v>
      </c>
      <c r="G70" s="6">
        <v>0</v>
      </c>
      <c r="H70" s="6">
        <v>509751</v>
      </c>
      <c r="I70" s="6">
        <v>508084</v>
      </c>
      <c r="J70" s="6">
        <v>1667</v>
      </c>
      <c r="K70" s="6">
        <f t="shared" si="7"/>
        <v>0</v>
      </c>
    </row>
    <row r="71" spans="1:11" ht="22.5" x14ac:dyDescent="0.25">
      <c r="A71" s="5" t="s">
        <v>44</v>
      </c>
      <c r="B71" s="5" t="s">
        <v>45</v>
      </c>
      <c r="C71" s="5" t="s">
        <v>46</v>
      </c>
      <c r="D71" s="6">
        <v>40000</v>
      </c>
      <c r="E71" s="6">
        <v>29000</v>
      </c>
      <c r="F71" s="6">
        <f t="shared" si="6"/>
        <v>25532</v>
      </c>
      <c r="G71" s="6">
        <v>0</v>
      </c>
      <c r="H71" s="6">
        <v>25532</v>
      </c>
      <c r="I71" s="6">
        <v>25532</v>
      </c>
      <c r="J71" s="6">
        <v>0</v>
      </c>
      <c r="K71" s="6">
        <f t="shared" si="7"/>
        <v>0</v>
      </c>
    </row>
    <row r="72" spans="1:11" ht="22.5" x14ac:dyDescent="0.25">
      <c r="A72" s="5" t="s">
        <v>47</v>
      </c>
      <c r="B72" s="5" t="s">
        <v>48</v>
      </c>
      <c r="C72" s="5" t="s">
        <v>49</v>
      </c>
      <c r="D72" s="6">
        <v>0</v>
      </c>
      <c r="E72" s="6">
        <v>0</v>
      </c>
      <c r="F72" s="6">
        <f t="shared" si="6"/>
        <v>1300</v>
      </c>
      <c r="G72" s="6">
        <v>0</v>
      </c>
      <c r="H72" s="6">
        <v>1300</v>
      </c>
      <c r="I72" s="6">
        <v>1300</v>
      </c>
      <c r="J72" s="6">
        <v>0</v>
      </c>
      <c r="K72" s="6">
        <f t="shared" si="7"/>
        <v>0</v>
      </c>
    </row>
    <row r="73" spans="1:11" ht="22.5" x14ac:dyDescent="0.25">
      <c r="A73" s="5" t="s">
        <v>50</v>
      </c>
      <c r="B73" s="5" t="s">
        <v>51</v>
      </c>
      <c r="C73" s="5" t="s">
        <v>52</v>
      </c>
      <c r="D73" s="6">
        <v>30744410</v>
      </c>
      <c r="E73" s="6">
        <v>25419410</v>
      </c>
      <c r="F73" s="6">
        <f t="shared" si="6"/>
        <v>20921815</v>
      </c>
      <c r="G73" s="6">
        <v>748555</v>
      </c>
      <c r="H73" s="6">
        <v>20173260</v>
      </c>
      <c r="I73" s="6">
        <v>20783909</v>
      </c>
      <c r="J73" s="6">
        <v>0</v>
      </c>
      <c r="K73" s="6">
        <f t="shared" si="7"/>
        <v>137906</v>
      </c>
    </row>
    <row r="74" spans="1:11" ht="33" x14ac:dyDescent="0.25">
      <c r="A74" s="5" t="s">
        <v>53</v>
      </c>
      <c r="B74" s="5" t="s">
        <v>54</v>
      </c>
      <c r="C74" s="5" t="s">
        <v>55</v>
      </c>
      <c r="D74" s="6">
        <v>1624000</v>
      </c>
      <c r="E74" s="6">
        <v>1294000</v>
      </c>
      <c r="F74" s="6">
        <f t="shared" si="6"/>
        <v>1202458</v>
      </c>
      <c r="G74" s="6">
        <v>0</v>
      </c>
      <c r="H74" s="6">
        <v>1202458</v>
      </c>
      <c r="I74" s="6">
        <v>1198836</v>
      </c>
      <c r="J74" s="6">
        <v>0</v>
      </c>
      <c r="K74" s="6">
        <f t="shared" si="7"/>
        <v>3622</v>
      </c>
    </row>
    <row r="75" spans="1:11" ht="22.5" x14ac:dyDescent="0.25">
      <c r="A75" s="5" t="s">
        <v>56</v>
      </c>
      <c r="B75" s="5" t="s">
        <v>57</v>
      </c>
      <c r="C75" s="5" t="s">
        <v>58</v>
      </c>
      <c r="D75" s="6">
        <v>325600</v>
      </c>
      <c r="E75" s="6">
        <v>259000</v>
      </c>
      <c r="F75" s="6">
        <f t="shared" si="6"/>
        <v>210284</v>
      </c>
      <c r="G75" s="6">
        <v>0</v>
      </c>
      <c r="H75" s="6">
        <v>210284</v>
      </c>
      <c r="I75" s="6">
        <v>207824</v>
      </c>
      <c r="J75" s="6">
        <v>1230</v>
      </c>
      <c r="K75" s="6">
        <f t="shared" si="7"/>
        <v>1230</v>
      </c>
    </row>
    <row r="76" spans="1:11" ht="22.5" x14ac:dyDescent="0.25">
      <c r="A76" s="5" t="s">
        <v>150</v>
      </c>
      <c r="B76" s="5" t="s">
        <v>60</v>
      </c>
      <c r="C76" s="5" t="s">
        <v>61</v>
      </c>
      <c r="D76" s="6">
        <f>D77+D78</f>
        <v>-327100</v>
      </c>
      <c r="E76" s="6">
        <f>E77+E78</f>
        <v>-327100</v>
      </c>
      <c r="F76" s="6">
        <f t="shared" si="6"/>
        <v>-229299</v>
      </c>
      <c r="G76" s="6">
        <f>G77+G78</f>
        <v>0</v>
      </c>
      <c r="H76" s="6">
        <f>H77+H78</f>
        <v>-229299</v>
      </c>
      <c r="I76" s="6">
        <f>I77+I78</f>
        <v>-229299</v>
      </c>
      <c r="J76" s="6">
        <f>J77+J78</f>
        <v>0</v>
      </c>
      <c r="K76" s="6">
        <f t="shared" si="7"/>
        <v>0</v>
      </c>
    </row>
    <row r="77" spans="1:11" x14ac:dyDescent="0.25">
      <c r="A77" s="5" t="s">
        <v>59</v>
      </c>
      <c r="B77" s="5" t="s">
        <v>63</v>
      </c>
      <c r="C77" s="5" t="s">
        <v>64</v>
      </c>
      <c r="D77" s="6">
        <v>12200</v>
      </c>
      <c r="E77" s="6">
        <v>12200</v>
      </c>
      <c r="F77" s="6">
        <f t="shared" si="6"/>
        <v>30750</v>
      </c>
      <c r="G77" s="6">
        <v>0</v>
      </c>
      <c r="H77" s="6">
        <v>30750</v>
      </c>
      <c r="I77" s="6">
        <v>30750</v>
      </c>
      <c r="J77" s="6">
        <v>0</v>
      </c>
      <c r="K77" s="6">
        <f t="shared" si="7"/>
        <v>0</v>
      </c>
    </row>
    <row r="78" spans="1:11" ht="33" x14ac:dyDescent="0.25">
      <c r="A78" s="5" t="s">
        <v>62</v>
      </c>
      <c r="B78" s="5" t="s">
        <v>66</v>
      </c>
      <c r="C78" s="5" t="s">
        <v>67</v>
      </c>
      <c r="D78" s="6">
        <v>-339300</v>
      </c>
      <c r="E78" s="6">
        <v>-339300</v>
      </c>
      <c r="F78" s="6">
        <f t="shared" si="6"/>
        <v>-260049</v>
      </c>
      <c r="G78" s="6">
        <v>0</v>
      </c>
      <c r="H78" s="6">
        <v>-260049</v>
      </c>
      <c r="I78" s="6">
        <v>-260049</v>
      </c>
      <c r="J78" s="6">
        <v>0</v>
      </c>
      <c r="K78" s="6">
        <f t="shared" si="7"/>
        <v>0</v>
      </c>
    </row>
    <row r="79" spans="1:11" ht="22.5" x14ac:dyDescent="0.25">
      <c r="A79" s="5" t="s">
        <v>68</v>
      </c>
      <c r="B79" s="5" t="s">
        <v>81</v>
      </c>
      <c r="C79" s="5" t="s">
        <v>82</v>
      </c>
      <c r="D79" s="6">
        <f t="shared" ref="D79:E81" si="9">D80</f>
        <v>0</v>
      </c>
      <c r="E79" s="6">
        <f t="shared" si="9"/>
        <v>0</v>
      </c>
      <c r="F79" s="6">
        <f t="shared" si="6"/>
        <v>446697</v>
      </c>
      <c r="G79" s="6">
        <f t="shared" ref="G79:J81" si="10">G80</f>
        <v>0</v>
      </c>
      <c r="H79" s="6">
        <f t="shared" si="10"/>
        <v>446697</v>
      </c>
      <c r="I79" s="6">
        <f t="shared" si="10"/>
        <v>446697</v>
      </c>
      <c r="J79" s="6">
        <f t="shared" si="10"/>
        <v>0</v>
      </c>
      <c r="K79" s="6">
        <f t="shared" si="7"/>
        <v>0</v>
      </c>
    </row>
    <row r="80" spans="1:11" ht="22.5" x14ac:dyDescent="0.25">
      <c r="A80" s="5" t="s">
        <v>151</v>
      </c>
      <c r="B80" s="5" t="s">
        <v>84</v>
      </c>
      <c r="C80" s="5" t="s">
        <v>85</v>
      </c>
      <c r="D80" s="6">
        <f t="shared" si="9"/>
        <v>0</v>
      </c>
      <c r="E80" s="6">
        <f t="shared" si="9"/>
        <v>0</v>
      </c>
      <c r="F80" s="6">
        <f t="shared" si="6"/>
        <v>446697</v>
      </c>
      <c r="G80" s="6">
        <f t="shared" si="10"/>
        <v>0</v>
      </c>
      <c r="H80" s="6">
        <f t="shared" si="10"/>
        <v>446697</v>
      </c>
      <c r="I80" s="6">
        <f t="shared" si="10"/>
        <v>446697</v>
      </c>
      <c r="J80" s="6">
        <f t="shared" si="10"/>
        <v>0</v>
      </c>
      <c r="K80" s="6">
        <f t="shared" si="7"/>
        <v>0</v>
      </c>
    </row>
    <row r="81" spans="1:11" ht="22.5" x14ac:dyDescent="0.25">
      <c r="A81" s="5" t="s">
        <v>71</v>
      </c>
      <c r="B81" s="5" t="s">
        <v>87</v>
      </c>
      <c r="C81" s="5" t="s">
        <v>88</v>
      </c>
      <c r="D81" s="6">
        <f t="shared" si="9"/>
        <v>0</v>
      </c>
      <c r="E81" s="6">
        <f t="shared" si="9"/>
        <v>0</v>
      </c>
      <c r="F81" s="6">
        <f t="shared" si="6"/>
        <v>446697</v>
      </c>
      <c r="G81" s="6">
        <f t="shared" si="10"/>
        <v>0</v>
      </c>
      <c r="H81" s="6">
        <f t="shared" si="10"/>
        <v>446697</v>
      </c>
      <c r="I81" s="6">
        <f t="shared" si="10"/>
        <v>446697</v>
      </c>
      <c r="J81" s="6">
        <f t="shared" si="10"/>
        <v>0</v>
      </c>
      <c r="K81" s="6">
        <f t="shared" si="7"/>
        <v>0</v>
      </c>
    </row>
    <row r="82" spans="1:11" ht="33" x14ac:dyDescent="0.25">
      <c r="A82" s="5" t="s">
        <v>74</v>
      </c>
      <c r="B82" s="5" t="s">
        <v>90</v>
      </c>
      <c r="C82" s="5" t="s">
        <v>91</v>
      </c>
      <c r="D82" s="6">
        <v>0</v>
      </c>
      <c r="E82" s="6">
        <v>0</v>
      </c>
      <c r="F82" s="6">
        <f t="shared" si="6"/>
        <v>446697</v>
      </c>
      <c r="G82" s="6">
        <v>0</v>
      </c>
      <c r="H82" s="6">
        <v>446697</v>
      </c>
      <c r="I82" s="6">
        <v>446697</v>
      </c>
      <c r="J82" s="6">
        <v>0</v>
      </c>
      <c r="K82" s="6">
        <f t="shared" si="7"/>
        <v>0</v>
      </c>
    </row>
    <row r="83" spans="1:11" x14ac:dyDescent="0.25">
      <c r="A83" s="5" t="s">
        <v>86</v>
      </c>
      <c r="B83" s="5" t="s">
        <v>96</v>
      </c>
      <c r="C83" s="5" t="s">
        <v>97</v>
      </c>
      <c r="D83" s="6">
        <f>D84</f>
        <v>34523070</v>
      </c>
      <c r="E83" s="6">
        <f>E84</f>
        <v>26512470</v>
      </c>
      <c r="F83" s="6">
        <f t="shared" si="6"/>
        <v>26540034</v>
      </c>
      <c r="G83" s="6">
        <f>G84</f>
        <v>0</v>
      </c>
      <c r="H83" s="6">
        <f>H84</f>
        <v>26540034</v>
      </c>
      <c r="I83" s="6">
        <f>I84</f>
        <v>26540034</v>
      </c>
      <c r="J83" s="6">
        <f>J84</f>
        <v>0</v>
      </c>
      <c r="K83" s="6">
        <f t="shared" si="7"/>
        <v>0</v>
      </c>
    </row>
    <row r="84" spans="1:11" ht="22.5" x14ac:dyDescent="0.25">
      <c r="A84" s="5" t="s">
        <v>89</v>
      </c>
      <c r="B84" s="5" t="s">
        <v>99</v>
      </c>
      <c r="C84" s="5" t="s">
        <v>100</v>
      </c>
      <c r="D84" s="6">
        <f>+D85</f>
        <v>34523070</v>
      </c>
      <c r="E84" s="6">
        <f>+E85</f>
        <v>26512470</v>
      </c>
      <c r="F84" s="6">
        <f t="shared" si="6"/>
        <v>26540034</v>
      </c>
      <c r="G84" s="6">
        <f>+G85</f>
        <v>0</v>
      </c>
      <c r="H84" s="6">
        <f>+H85</f>
        <v>26540034</v>
      </c>
      <c r="I84" s="6">
        <f>+I85</f>
        <v>26540034</v>
      </c>
      <c r="J84" s="6">
        <f>+J85</f>
        <v>0</v>
      </c>
      <c r="K84" s="6">
        <f t="shared" si="7"/>
        <v>0</v>
      </c>
    </row>
    <row r="85" spans="1:11" ht="64.5" x14ac:dyDescent="0.25">
      <c r="A85" s="5" t="s">
        <v>152</v>
      </c>
      <c r="B85" s="5" t="s">
        <v>114</v>
      </c>
      <c r="C85" s="5" t="s">
        <v>115</v>
      </c>
      <c r="D85" s="6">
        <f>D86+D87+D88</f>
        <v>34523070</v>
      </c>
      <c r="E85" s="6">
        <f>E86+E87+E88</f>
        <v>26512470</v>
      </c>
      <c r="F85" s="6">
        <f t="shared" si="6"/>
        <v>26540034</v>
      </c>
      <c r="G85" s="6">
        <f>G86+G87+G88</f>
        <v>0</v>
      </c>
      <c r="H85" s="6">
        <f>H86+H87+H88</f>
        <v>26540034</v>
      </c>
      <c r="I85" s="6">
        <f>I86+I87+I88</f>
        <v>26540034</v>
      </c>
      <c r="J85" s="6">
        <f>J86+J87+J88</f>
        <v>0</v>
      </c>
      <c r="K85" s="6">
        <f t="shared" si="7"/>
        <v>0</v>
      </c>
    </row>
    <row r="86" spans="1:11" x14ac:dyDescent="0.25">
      <c r="A86" s="5" t="s">
        <v>153</v>
      </c>
      <c r="B86" s="5" t="s">
        <v>117</v>
      </c>
      <c r="C86" s="5" t="s">
        <v>118</v>
      </c>
      <c r="D86" s="6">
        <v>2522000</v>
      </c>
      <c r="E86" s="6">
        <v>2031400</v>
      </c>
      <c r="F86" s="6">
        <f t="shared" si="6"/>
        <v>1649500</v>
      </c>
      <c r="G86" s="6">
        <v>0</v>
      </c>
      <c r="H86" s="6">
        <v>1649500</v>
      </c>
      <c r="I86" s="6">
        <v>1649500</v>
      </c>
      <c r="J86" s="6">
        <v>0</v>
      </c>
      <c r="K86" s="6">
        <f t="shared" si="7"/>
        <v>0</v>
      </c>
    </row>
    <row r="87" spans="1:11" ht="22.5" x14ac:dyDescent="0.25">
      <c r="A87" s="5" t="s">
        <v>154</v>
      </c>
      <c r="B87" s="5" t="s">
        <v>120</v>
      </c>
      <c r="C87" s="5" t="s">
        <v>121</v>
      </c>
      <c r="D87" s="6">
        <v>400000</v>
      </c>
      <c r="E87" s="6">
        <v>340000</v>
      </c>
      <c r="F87" s="6">
        <f t="shared" si="6"/>
        <v>340000</v>
      </c>
      <c r="G87" s="6">
        <v>0</v>
      </c>
      <c r="H87" s="6">
        <v>340000</v>
      </c>
      <c r="I87" s="6">
        <v>340000</v>
      </c>
      <c r="J87" s="6">
        <v>0</v>
      </c>
      <c r="K87" s="6">
        <f t="shared" si="7"/>
        <v>0</v>
      </c>
    </row>
    <row r="88" spans="1:11" ht="33" x14ac:dyDescent="0.25">
      <c r="A88" s="5" t="s">
        <v>155</v>
      </c>
      <c r="B88" s="5" t="s">
        <v>129</v>
      </c>
      <c r="C88" s="5" t="s">
        <v>130</v>
      </c>
      <c r="D88" s="6">
        <v>31601070</v>
      </c>
      <c r="E88" s="6">
        <v>24141070</v>
      </c>
      <c r="F88" s="6">
        <f t="shared" si="6"/>
        <v>24550534</v>
      </c>
      <c r="G88" s="6">
        <v>0</v>
      </c>
      <c r="H88" s="6">
        <v>24550534</v>
      </c>
      <c r="I88" s="6">
        <v>24550534</v>
      </c>
      <c r="J88" s="6">
        <v>0</v>
      </c>
      <c r="K88" s="6">
        <f t="shared" si="7"/>
        <v>0</v>
      </c>
    </row>
    <row r="89" spans="1:11" ht="52.5" customHeight="1" thickBot="1" x14ac:dyDescent="0.3">
      <c r="A89" s="13" t="s">
        <v>156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ht="15.75" thickBot="1" x14ac:dyDescent="0.3">
      <c r="A90" s="12" t="s">
        <v>5</v>
      </c>
      <c r="B90" s="12"/>
      <c r="C90" s="12" t="s">
        <v>7</v>
      </c>
      <c r="D90" s="12" t="s">
        <v>9</v>
      </c>
      <c r="E90" s="12" t="s">
        <v>10</v>
      </c>
      <c r="F90" s="12" t="s">
        <v>11</v>
      </c>
      <c r="G90" s="12"/>
      <c r="H90" s="12"/>
      <c r="I90" s="12" t="s">
        <v>16</v>
      </c>
      <c r="J90" s="12" t="s">
        <v>17</v>
      </c>
      <c r="K90" s="12" t="s">
        <v>18</v>
      </c>
    </row>
    <row r="91" spans="1:11" ht="15.75" thickBot="1" x14ac:dyDescent="0.3">
      <c r="A91" s="12"/>
      <c r="B91" s="12"/>
      <c r="C91" s="12"/>
      <c r="D91" s="12"/>
      <c r="E91" s="12"/>
      <c r="F91" s="12" t="s">
        <v>12</v>
      </c>
      <c r="G91" s="12" t="s">
        <v>14</v>
      </c>
      <c r="H91" s="12" t="s">
        <v>15</v>
      </c>
      <c r="I91" s="12"/>
      <c r="J91" s="12"/>
      <c r="K91" s="12"/>
    </row>
    <row r="92" spans="1:11" ht="15.75" thickBo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15.75" thickBo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53.25" thickBot="1" x14ac:dyDescent="0.3">
      <c r="A94" s="12" t="s">
        <v>6</v>
      </c>
      <c r="B94" s="12"/>
      <c r="C94" s="1" t="s">
        <v>8</v>
      </c>
      <c r="D94" s="1">
        <v>1</v>
      </c>
      <c r="E94" s="1">
        <v>2</v>
      </c>
      <c r="F94" s="1" t="s">
        <v>13</v>
      </c>
      <c r="G94" s="1">
        <v>4</v>
      </c>
      <c r="H94" s="1">
        <v>5</v>
      </c>
      <c r="I94" s="1">
        <v>6</v>
      </c>
      <c r="J94" s="1">
        <v>7</v>
      </c>
      <c r="K94" s="1" t="s">
        <v>19</v>
      </c>
    </row>
    <row r="95" spans="1:11" ht="22.5" x14ac:dyDescent="0.25">
      <c r="A95" s="5" t="s">
        <v>20</v>
      </c>
      <c r="B95" s="5" t="s">
        <v>157</v>
      </c>
      <c r="C95" s="5" t="s">
        <v>22</v>
      </c>
      <c r="D95" s="6">
        <f>D96+D101+D104+D108+D117</f>
        <v>1139300</v>
      </c>
      <c r="E95" s="6">
        <f>E96+E101+E104+E108+E117</f>
        <v>1139300</v>
      </c>
      <c r="F95" s="6">
        <f t="shared" ref="F95:F120" si="11">G95+H95</f>
        <v>784806</v>
      </c>
      <c r="G95" s="6">
        <f>G96+G101+G104+G108+G117</f>
        <v>0</v>
      </c>
      <c r="H95" s="6">
        <f>H96+H101+H104+H108+H117</f>
        <v>784806</v>
      </c>
      <c r="I95" s="6">
        <f>I96+I101+I104+I108+I117</f>
        <v>784806</v>
      </c>
      <c r="J95" s="6">
        <f>J96+J101+J104+J108+J117</f>
        <v>0</v>
      </c>
      <c r="K95" s="6">
        <f t="shared" ref="K95:K120" si="12">F95-I95-J95</f>
        <v>0</v>
      </c>
    </row>
    <row r="96" spans="1:11" x14ac:dyDescent="0.25">
      <c r="A96" s="5" t="s">
        <v>23</v>
      </c>
      <c r="B96" s="5" t="s">
        <v>24</v>
      </c>
      <c r="C96" s="5" t="s">
        <v>25</v>
      </c>
      <c r="D96" s="6">
        <f t="shared" ref="D96:E99" si="13">+D97</f>
        <v>339300</v>
      </c>
      <c r="E96" s="6">
        <f t="shared" si="13"/>
        <v>339300</v>
      </c>
      <c r="F96" s="6">
        <f t="shared" si="11"/>
        <v>260049</v>
      </c>
      <c r="G96" s="6">
        <f t="shared" ref="G96:J99" si="14">+G97</f>
        <v>0</v>
      </c>
      <c r="H96" s="6">
        <f t="shared" si="14"/>
        <v>260049</v>
      </c>
      <c r="I96" s="6">
        <f t="shared" si="14"/>
        <v>260049</v>
      </c>
      <c r="J96" s="6">
        <f t="shared" si="14"/>
        <v>0</v>
      </c>
      <c r="K96" s="6">
        <f t="shared" si="12"/>
        <v>0</v>
      </c>
    </row>
    <row r="97" spans="1:20" x14ac:dyDescent="0.25">
      <c r="A97" s="5" t="s">
        <v>158</v>
      </c>
      <c r="B97" s="5" t="s">
        <v>27</v>
      </c>
      <c r="C97" s="5" t="s">
        <v>28</v>
      </c>
      <c r="D97" s="6">
        <f t="shared" si="13"/>
        <v>339300</v>
      </c>
      <c r="E97" s="6">
        <f t="shared" si="13"/>
        <v>339300</v>
      </c>
      <c r="F97" s="6">
        <f t="shared" si="11"/>
        <v>260049</v>
      </c>
      <c r="G97" s="6">
        <f t="shared" si="14"/>
        <v>0</v>
      </c>
      <c r="H97" s="6">
        <f t="shared" si="14"/>
        <v>260049</v>
      </c>
      <c r="I97" s="6">
        <f t="shared" si="14"/>
        <v>260049</v>
      </c>
      <c r="J97" s="6">
        <f t="shared" si="14"/>
        <v>0</v>
      </c>
      <c r="K97" s="6">
        <f t="shared" si="12"/>
        <v>0</v>
      </c>
    </row>
    <row r="98" spans="1:20" ht="22.5" x14ac:dyDescent="0.25">
      <c r="A98" s="5" t="s">
        <v>159</v>
      </c>
      <c r="B98" s="5" t="s">
        <v>30</v>
      </c>
      <c r="C98" s="5" t="s">
        <v>31</v>
      </c>
      <c r="D98" s="6">
        <f t="shared" si="13"/>
        <v>339300</v>
      </c>
      <c r="E98" s="6">
        <f t="shared" si="13"/>
        <v>339300</v>
      </c>
      <c r="F98" s="6">
        <f t="shared" si="11"/>
        <v>260049</v>
      </c>
      <c r="G98" s="6">
        <f t="shared" si="14"/>
        <v>0</v>
      </c>
      <c r="H98" s="6">
        <f t="shared" si="14"/>
        <v>260049</v>
      </c>
      <c r="I98" s="6">
        <f t="shared" si="14"/>
        <v>260049</v>
      </c>
      <c r="J98" s="6">
        <f t="shared" si="14"/>
        <v>0</v>
      </c>
      <c r="K98" s="6">
        <f t="shared" si="12"/>
        <v>0</v>
      </c>
    </row>
    <row r="99" spans="1:20" ht="22.5" x14ac:dyDescent="0.25">
      <c r="A99" s="5" t="s">
        <v>160</v>
      </c>
      <c r="B99" s="5" t="s">
        <v>60</v>
      </c>
      <c r="C99" s="5" t="s">
        <v>61</v>
      </c>
      <c r="D99" s="6">
        <f t="shared" si="13"/>
        <v>339300</v>
      </c>
      <c r="E99" s="6">
        <f t="shared" si="13"/>
        <v>339300</v>
      </c>
      <c r="F99" s="6">
        <f t="shared" si="11"/>
        <v>260049</v>
      </c>
      <c r="G99" s="6">
        <f t="shared" si="14"/>
        <v>0</v>
      </c>
      <c r="H99" s="6">
        <f t="shared" si="14"/>
        <v>260049</v>
      </c>
      <c r="I99" s="6">
        <f t="shared" si="14"/>
        <v>260049</v>
      </c>
      <c r="J99" s="6">
        <f t="shared" si="14"/>
        <v>0</v>
      </c>
      <c r="K99" s="6">
        <f t="shared" si="12"/>
        <v>0</v>
      </c>
    </row>
    <row r="100" spans="1:20" x14ac:dyDescent="0.25">
      <c r="A100" s="5" t="s">
        <v>161</v>
      </c>
      <c r="B100" s="5" t="s">
        <v>69</v>
      </c>
      <c r="C100" s="5" t="s">
        <v>70</v>
      </c>
      <c r="D100" s="6">
        <v>339300</v>
      </c>
      <c r="E100" s="6">
        <v>339300</v>
      </c>
      <c r="F100" s="6">
        <f t="shared" si="11"/>
        <v>260049</v>
      </c>
      <c r="G100" s="6">
        <v>0</v>
      </c>
      <c r="H100" s="6">
        <v>260049</v>
      </c>
      <c r="I100" s="6">
        <v>260049</v>
      </c>
      <c r="J100" s="6">
        <v>0</v>
      </c>
      <c r="K100" s="6">
        <f t="shared" si="12"/>
        <v>0</v>
      </c>
    </row>
    <row r="101" spans="1:20" x14ac:dyDescent="0.25">
      <c r="A101" s="5" t="s">
        <v>162</v>
      </c>
      <c r="B101" s="5" t="s">
        <v>72</v>
      </c>
      <c r="C101" s="5" t="s">
        <v>73</v>
      </c>
      <c r="D101" s="6">
        <f>D102</f>
        <v>1200</v>
      </c>
      <c r="E101" s="6">
        <f>E102</f>
        <v>1200</v>
      </c>
      <c r="F101" s="6">
        <f t="shared" si="11"/>
        <v>1208</v>
      </c>
      <c r="G101" s="6">
        <f t="shared" ref="G101:J102" si="15">G102</f>
        <v>0</v>
      </c>
      <c r="H101" s="6">
        <f t="shared" si="15"/>
        <v>1208</v>
      </c>
      <c r="I101" s="6">
        <f t="shared" si="15"/>
        <v>1208</v>
      </c>
      <c r="J101" s="6">
        <f t="shared" si="15"/>
        <v>0</v>
      </c>
      <c r="K101" s="6">
        <f t="shared" si="12"/>
        <v>0</v>
      </c>
    </row>
    <row r="102" spans="1:20" ht="22.5" x14ac:dyDescent="0.25">
      <c r="A102" s="5" t="s">
        <v>163</v>
      </c>
      <c r="B102" s="5" t="s">
        <v>75</v>
      </c>
      <c r="C102" s="5" t="s">
        <v>76</v>
      </c>
      <c r="D102" s="6">
        <f>D103</f>
        <v>1200</v>
      </c>
      <c r="E102" s="6">
        <f>E103</f>
        <v>1200</v>
      </c>
      <c r="F102" s="6">
        <f t="shared" si="11"/>
        <v>1208</v>
      </c>
      <c r="G102" s="6">
        <f t="shared" si="15"/>
        <v>0</v>
      </c>
      <c r="H102" s="6">
        <f t="shared" si="15"/>
        <v>1208</v>
      </c>
      <c r="I102" s="6">
        <f t="shared" si="15"/>
        <v>1208</v>
      </c>
      <c r="J102" s="6">
        <f t="shared" si="15"/>
        <v>0</v>
      </c>
      <c r="K102" s="6">
        <f t="shared" si="12"/>
        <v>0</v>
      </c>
    </row>
    <row r="103" spans="1:20" ht="22.5" x14ac:dyDescent="0.25">
      <c r="A103" s="5" t="s">
        <v>164</v>
      </c>
      <c r="B103" s="5" t="s">
        <v>78</v>
      </c>
      <c r="C103" s="5" t="s">
        <v>79</v>
      </c>
      <c r="D103" s="6">
        <v>1200</v>
      </c>
      <c r="E103" s="6">
        <v>1200</v>
      </c>
      <c r="F103" s="6">
        <f t="shared" si="11"/>
        <v>1208</v>
      </c>
      <c r="G103" s="6">
        <v>0</v>
      </c>
      <c r="H103" s="6">
        <v>1208</v>
      </c>
      <c r="I103" s="6">
        <v>1208</v>
      </c>
      <c r="J103" s="6">
        <v>0</v>
      </c>
      <c r="K103" s="6">
        <f t="shared" si="12"/>
        <v>0</v>
      </c>
    </row>
    <row r="104" spans="1:20" ht="22.5" x14ac:dyDescent="0.25">
      <c r="A104" s="5" t="s">
        <v>165</v>
      </c>
      <c r="B104" s="5" t="s">
        <v>81</v>
      </c>
      <c r="C104" s="5" t="s">
        <v>82</v>
      </c>
      <c r="D104" s="6">
        <f>D105</f>
        <v>0</v>
      </c>
      <c r="E104" s="6">
        <f>E105</f>
        <v>0</v>
      </c>
      <c r="F104" s="6">
        <f t="shared" si="11"/>
        <v>246549</v>
      </c>
      <c r="G104" s="6">
        <f t="shared" ref="G104:J105" si="16">G105</f>
        <v>0</v>
      </c>
      <c r="H104" s="6">
        <f t="shared" si="16"/>
        <v>246549</v>
      </c>
      <c r="I104" s="6">
        <f t="shared" si="16"/>
        <v>246549</v>
      </c>
      <c r="J104" s="6">
        <f t="shared" si="16"/>
        <v>0</v>
      </c>
      <c r="K104" s="6">
        <f t="shared" si="12"/>
        <v>0</v>
      </c>
    </row>
    <row r="105" spans="1:20" ht="22.5" x14ac:dyDescent="0.25">
      <c r="A105" s="5" t="s">
        <v>166</v>
      </c>
      <c r="B105" s="5" t="s">
        <v>84</v>
      </c>
      <c r="C105" s="5" t="s">
        <v>85</v>
      </c>
      <c r="D105" s="6">
        <f>D106</f>
        <v>0</v>
      </c>
      <c r="E105" s="6">
        <f>E106</f>
        <v>0</v>
      </c>
      <c r="F105" s="6">
        <f t="shared" si="11"/>
        <v>246549</v>
      </c>
      <c r="G105" s="6">
        <f t="shared" si="16"/>
        <v>0</v>
      </c>
      <c r="H105" s="6">
        <f t="shared" si="16"/>
        <v>246549</v>
      </c>
      <c r="I105" s="6">
        <f t="shared" si="16"/>
        <v>246549</v>
      </c>
      <c r="J105" s="6">
        <f t="shared" si="16"/>
        <v>0</v>
      </c>
      <c r="K105" s="6">
        <f t="shared" si="12"/>
        <v>0</v>
      </c>
    </row>
    <row r="106" spans="1:20" ht="22.5" x14ac:dyDescent="0.25">
      <c r="A106" s="5" t="s">
        <v>167</v>
      </c>
      <c r="B106" s="5" t="s">
        <v>87</v>
      </c>
      <c r="C106" s="5" t="s">
        <v>88</v>
      </c>
      <c r="D106" s="6">
        <f>+D107</f>
        <v>0</v>
      </c>
      <c r="E106" s="6">
        <f>+E107</f>
        <v>0</v>
      </c>
      <c r="F106" s="6">
        <f t="shared" si="11"/>
        <v>246549</v>
      </c>
      <c r="G106" s="6">
        <f>+G107</f>
        <v>0</v>
      </c>
      <c r="H106" s="6">
        <f>+H107</f>
        <v>246549</v>
      </c>
      <c r="I106" s="6">
        <f>+I107</f>
        <v>246549</v>
      </c>
      <c r="J106" s="6">
        <f>+J107</f>
        <v>0</v>
      </c>
      <c r="K106" s="6">
        <f t="shared" si="12"/>
        <v>0</v>
      </c>
    </row>
    <row r="107" spans="1:20" ht="33" x14ac:dyDescent="0.25">
      <c r="A107" s="5" t="s">
        <v>168</v>
      </c>
      <c r="B107" s="5" t="s">
        <v>93</v>
      </c>
      <c r="C107" s="5" t="s">
        <v>94</v>
      </c>
      <c r="D107" s="6">
        <v>0</v>
      </c>
      <c r="E107" s="6">
        <v>0</v>
      </c>
      <c r="F107" s="6">
        <f t="shared" si="11"/>
        <v>246549</v>
      </c>
      <c r="G107" s="6">
        <v>0</v>
      </c>
      <c r="H107" s="6">
        <v>246549</v>
      </c>
      <c r="I107" s="6">
        <v>246549</v>
      </c>
      <c r="J107" s="6">
        <v>0</v>
      </c>
      <c r="K107" s="6">
        <f t="shared" si="12"/>
        <v>0</v>
      </c>
      <c r="L107" s="7"/>
      <c r="Q107" s="7"/>
      <c r="R107" s="7"/>
      <c r="S107" s="7"/>
      <c r="T107" s="7"/>
    </row>
    <row r="108" spans="1:20" x14ac:dyDescent="0.25">
      <c r="A108" s="5" t="s">
        <v>169</v>
      </c>
      <c r="B108" s="5" t="s">
        <v>96</v>
      </c>
      <c r="C108" s="5" t="s">
        <v>97</v>
      </c>
      <c r="D108" s="6">
        <f>D109</f>
        <v>535300</v>
      </c>
      <c r="E108" s="6">
        <f>E109</f>
        <v>535300</v>
      </c>
      <c r="F108" s="6">
        <f t="shared" si="11"/>
        <v>277000</v>
      </c>
      <c r="G108" s="6">
        <f>G109</f>
        <v>0</v>
      </c>
      <c r="H108" s="6">
        <f>H109</f>
        <v>277000</v>
      </c>
      <c r="I108" s="6">
        <f>I109</f>
        <v>277000</v>
      </c>
      <c r="J108" s="6">
        <f>J109</f>
        <v>0</v>
      </c>
      <c r="K108" s="6">
        <f t="shared" si="12"/>
        <v>0</v>
      </c>
    </row>
    <row r="109" spans="1:20" ht="22.5" x14ac:dyDescent="0.25">
      <c r="A109" s="5" t="s">
        <v>170</v>
      </c>
      <c r="B109" s="5" t="s">
        <v>99</v>
      </c>
      <c r="C109" s="5" t="s">
        <v>100</v>
      </c>
      <c r="D109" s="6">
        <f>D110+D114</f>
        <v>535300</v>
      </c>
      <c r="E109" s="6">
        <f>E110+E114</f>
        <v>535300</v>
      </c>
      <c r="F109" s="6">
        <f t="shared" si="11"/>
        <v>277000</v>
      </c>
      <c r="G109" s="6">
        <f>G110+G114</f>
        <v>0</v>
      </c>
      <c r="H109" s="6">
        <f>H110+H114</f>
        <v>277000</v>
      </c>
      <c r="I109" s="6">
        <f>I110+I114</f>
        <v>277000</v>
      </c>
      <c r="J109" s="6">
        <f>J110+J114</f>
        <v>0</v>
      </c>
      <c r="K109" s="6">
        <f t="shared" si="12"/>
        <v>0</v>
      </c>
    </row>
    <row r="110" spans="1:20" x14ac:dyDescent="0.25">
      <c r="A110" s="5" t="s">
        <v>171</v>
      </c>
      <c r="B110" s="5" t="s">
        <v>102</v>
      </c>
      <c r="C110" s="5" t="s">
        <v>103</v>
      </c>
      <c r="D110" s="6">
        <f>D111</f>
        <v>40300</v>
      </c>
      <c r="E110" s="6">
        <f>E111</f>
        <v>40300</v>
      </c>
      <c r="F110" s="6">
        <f t="shared" si="11"/>
        <v>0</v>
      </c>
      <c r="G110" s="6">
        <f>G111</f>
        <v>0</v>
      </c>
      <c r="H110" s="6">
        <f>H111</f>
        <v>0</v>
      </c>
      <c r="I110" s="6">
        <f>I111</f>
        <v>0</v>
      </c>
      <c r="J110" s="6">
        <f>J111</f>
        <v>0</v>
      </c>
      <c r="K110" s="6">
        <f t="shared" si="12"/>
        <v>0</v>
      </c>
    </row>
    <row r="111" spans="1:20" x14ac:dyDescent="0.25">
      <c r="A111" s="5" t="s">
        <v>29</v>
      </c>
      <c r="B111" s="5" t="s">
        <v>105</v>
      </c>
      <c r="C111" s="5" t="s">
        <v>106</v>
      </c>
      <c r="D111" s="6">
        <f>+D112</f>
        <v>40300</v>
      </c>
      <c r="E111" s="6">
        <f>+E112</f>
        <v>40300</v>
      </c>
      <c r="F111" s="6">
        <f t="shared" si="11"/>
        <v>0</v>
      </c>
      <c r="G111" s="6">
        <f t="shared" ref="G111:J112" si="17">+G112</f>
        <v>0</v>
      </c>
      <c r="H111" s="6">
        <f t="shared" si="17"/>
        <v>0</v>
      </c>
      <c r="I111" s="6">
        <f t="shared" si="17"/>
        <v>0</v>
      </c>
      <c r="J111" s="6">
        <f t="shared" si="17"/>
        <v>0</v>
      </c>
      <c r="K111" s="6">
        <f t="shared" si="12"/>
        <v>0</v>
      </c>
    </row>
    <row r="112" spans="1:20" ht="54" x14ac:dyDescent="0.25">
      <c r="A112" s="5" t="s">
        <v>172</v>
      </c>
      <c r="B112" s="5" t="s">
        <v>108</v>
      </c>
      <c r="C112" s="5" t="s">
        <v>109</v>
      </c>
      <c r="D112" s="6">
        <f>+D113</f>
        <v>40300</v>
      </c>
      <c r="E112" s="6">
        <f>+E113</f>
        <v>40300</v>
      </c>
      <c r="F112" s="6">
        <f t="shared" si="11"/>
        <v>0</v>
      </c>
      <c r="G112" s="6">
        <f t="shared" si="17"/>
        <v>0</v>
      </c>
      <c r="H112" s="6">
        <f t="shared" si="17"/>
        <v>0</v>
      </c>
      <c r="I112" s="6">
        <f t="shared" si="17"/>
        <v>0</v>
      </c>
      <c r="J112" s="6">
        <f t="shared" si="17"/>
        <v>0</v>
      </c>
      <c r="K112" s="6">
        <f t="shared" si="12"/>
        <v>0</v>
      </c>
    </row>
    <row r="113" spans="1:11" ht="54" x14ac:dyDescent="0.25">
      <c r="A113" s="5" t="s">
        <v>173</v>
      </c>
      <c r="B113" s="5" t="s">
        <v>111</v>
      </c>
      <c r="C113" s="5" t="s">
        <v>112</v>
      </c>
      <c r="D113" s="6">
        <v>40300</v>
      </c>
      <c r="E113" s="6">
        <v>40300</v>
      </c>
      <c r="F113" s="6">
        <f t="shared" si="11"/>
        <v>0</v>
      </c>
      <c r="G113" s="6">
        <v>0</v>
      </c>
      <c r="H113" s="6">
        <v>0</v>
      </c>
      <c r="I113" s="6">
        <v>0</v>
      </c>
      <c r="J113" s="6">
        <v>0</v>
      </c>
      <c r="K113" s="6">
        <f t="shared" si="12"/>
        <v>0</v>
      </c>
    </row>
    <row r="114" spans="1:11" ht="64.5" x14ac:dyDescent="0.25">
      <c r="A114" s="5" t="s">
        <v>174</v>
      </c>
      <c r="B114" s="5" t="s">
        <v>114</v>
      </c>
      <c r="C114" s="5" t="s">
        <v>115</v>
      </c>
      <c r="D114" s="6">
        <f>+D115+D116</f>
        <v>495000</v>
      </c>
      <c r="E114" s="6">
        <f>+E115+E116</f>
        <v>495000</v>
      </c>
      <c r="F114" s="6">
        <f t="shared" si="11"/>
        <v>277000</v>
      </c>
      <c r="G114" s="6">
        <f>+G115+G116</f>
        <v>0</v>
      </c>
      <c r="H114" s="6">
        <f>+H115+H116</f>
        <v>277000</v>
      </c>
      <c r="I114" s="6">
        <f>+I115+I116</f>
        <v>277000</v>
      </c>
      <c r="J114" s="6">
        <f>+J115+J116</f>
        <v>0</v>
      </c>
      <c r="K114" s="6">
        <f t="shared" si="12"/>
        <v>0</v>
      </c>
    </row>
    <row r="115" spans="1:11" ht="22.5" x14ac:dyDescent="0.25">
      <c r="A115" s="5" t="s">
        <v>175</v>
      </c>
      <c r="B115" s="5" t="s">
        <v>123</v>
      </c>
      <c r="C115" s="5" t="s">
        <v>124</v>
      </c>
      <c r="D115" s="6">
        <v>152000</v>
      </c>
      <c r="E115" s="6">
        <v>152000</v>
      </c>
      <c r="F115" s="6">
        <f t="shared" si="11"/>
        <v>152000</v>
      </c>
      <c r="G115" s="6">
        <v>0</v>
      </c>
      <c r="H115" s="6">
        <v>152000</v>
      </c>
      <c r="I115" s="6">
        <v>152000</v>
      </c>
      <c r="J115" s="6">
        <v>0</v>
      </c>
      <c r="K115" s="6">
        <f t="shared" si="12"/>
        <v>0</v>
      </c>
    </row>
    <row r="116" spans="1:11" ht="22.5" x14ac:dyDescent="0.25">
      <c r="A116" s="5" t="s">
        <v>77</v>
      </c>
      <c r="B116" s="5" t="s">
        <v>126</v>
      </c>
      <c r="C116" s="5" t="s">
        <v>127</v>
      </c>
      <c r="D116" s="6">
        <v>343000</v>
      </c>
      <c r="E116" s="6">
        <v>343000</v>
      </c>
      <c r="F116" s="6">
        <f t="shared" si="11"/>
        <v>125000</v>
      </c>
      <c r="G116" s="6">
        <v>0</v>
      </c>
      <c r="H116" s="6">
        <v>125000</v>
      </c>
      <c r="I116" s="6">
        <v>125000</v>
      </c>
      <c r="J116" s="6">
        <v>0</v>
      </c>
      <c r="K116" s="6">
        <f t="shared" si="12"/>
        <v>0</v>
      </c>
    </row>
    <row r="117" spans="1:11" ht="43.5" x14ac:dyDescent="0.25">
      <c r="A117" s="5" t="s">
        <v>176</v>
      </c>
      <c r="B117" s="5" t="s">
        <v>132</v>
      </c>
      <c r="C117" s="5" t="s">
        <v>133</v>
      </c>
      <c r="D117" s="6">
        <f>+D118</f>
        <v>263500</v>
      </c>
      <c r="E117" s="6">
        <f>+E118</f>
        <v>263500</v>
      </c>
      <c r="F117" s="6">
        <f t="shared" si="11"/>
        <v>0</v>
      </c>
      <c r="G117" s="6">
        <f>+G118</f>
        <v>0</v>
      </c>
      <c r="H117" s="6">
        <f>+H118</f>
        <v>0</v>
      </c>
      <c r="I117" s="6">
        <f>+I118</f>
        <v>0</v>
      </c>
      <c r="J117" s="6">
        <f>+J118</f>
        <v>0</v>
      </c>
      <c r="K117" s="6">
        <f t="shared" si="12"/>
        <v>0</v>
      </c>
    </row>
    <row r="118" spans="1:11" ht="22.5" x14ac:dyDescent="0.25">
      <c r="A118" s="5" t="s">
        <v>177</v>
      </c>
      <c r="B118" s="5" t="s">
        <v>135</v>
      </c>
      <c r="C118" s="5" t="s">
        <v>136</v>
      </c>
      <c r="D118" s="6">
        <f>D119+D120</f>
        <v>263500</v>
      </c>
      <c r="E118" s="6">
        <f>E119+E120</f>
        <v>263500</v>
      </c>
      <c r="F118" s="6">
        <f t="shared" si="11"/>
        <v>0</v>
      </c>
      <c r="G118" s="6">
        <f>G119+G120</f>
        <v>0</v>
      </c>
      <c r="H118" s="6">
        <f>H119+H120</f>
        <v>0</v>
      </c>
      <c r="I118" s="6">
        <f>I119+I120</f>
        <v>0</v>
      </c>
      <c r="J118" s="6">
        <f>J119+J120</f>
        <v>0</v>
      </c>
      <c r="K118" s="6">
        <f t="shared" si="12"/>
        <v>0</v>
      </c>
    </row>
    <row r="119" spans="1:11" ht="22.5" x14ac:dyDescent="0.25">
      <c r="A119" s="5" t="s">
        <v>178</v>
      </c>
      <c r="B119" s="5" t="s">
        <v>138</v>
      </c>
      <c r="C119" s="5" t="s">
        <v>139</v>
      </c>
      <c r="D119" s="6">
        <v>144500</v>
      </c>
      <c r="E119" s="6">
        <v>144500</v>
      </c>
      <c r="F119" s="6">
        <f t="shared" si="11"/>
        <v>0</v>
      </c>
      <c r="G119" s="6">
        <v>0</v>
      </c>
      <c r="H119" s="6">
        <v>0</v>
      </c>
      <c r="I119" s="6">
        <v>0</v>
      </c>
      <c r="J119" s="6">
        <v>0</v>
      </c>
      <c r="K119" s="6">
        <f t="shared" si="12"/>
        <v>0</v>
      </c>
    </row>
    <row r="120" spans="1:11" ht="22.5" x14ac:dyDescent="0.25">
      <c r="A120" s="5" t="s">
        <v>179</v>
      </c>
      <c r="B120" s="5" t="s">
        <v>141</v>
      </c>
      <c r="C120" s="5" t="s">
        <v>142</v>
      </c>
      <c r="D120" s="6">
        <v>119000</v>
      </c>
      <c r="E120" s="6">
        <v>119000</v>
      </c>
      <c r="F120" s="6">
        <f t="shared" si="11"/>
        <v>0</v>
      </c>
      <c r="G120" s="6">
        <v>0</v>
      </c>
      <c r="H120" s="6">
        <v>0</v>
      </c>
      <c r="I120" s="6">
        <v>0</v>
      </c>
      <c r="J120" s="6">
        <v>0</v>
      </c>
      <c r="K120" s="6">
        <f t="shared" si="12"/>
        <v>0</v>
      </c>
    </row>
    <row r="122" spans="1:11" x14ac:dyDescent="0.25">
      <c r="B122" s="10" t="s">
        <v>182</v>
      </c>
      <c r="C122" s="11"/>
      <c r="D122" s="11" t="s">
        <v>183</v>
      </c>
    </row>
    <row r="123" spans="1:11" x14ac:dyDescent="0.25">
      <c r="B123" s="10" t="s">
        <v>184</v>
      </c>
      <c r="C123" s="11"/>
      <c r="D123" s="11" t="s">
        <v>185</v>
      </c>
    </row>
    <row r="124" spans="1:11" x14ac:dyDescent="0.25">
      <c r="B124" s="11"/>
      <c r="C124" s="11"/>
      <c r="D124" s="11"/>
    </row>
    <row r="125" spans="1:11" x14ac:dyDescent="0.25">
      <c r="B125" s="11"/>
      <c r="C125" s="11"/>
      <c r="D125" s="11"/>
    </row>
    <row r="126" spans="1:11" x14ac:dyDescent="0.25">
      <c r="B126" s="11"/>
      <c r="C126" s="11"/>
      <c r="D126" s="11"/>
    </row>
    <row r="127" spans="1:11" x14ac:dyDescent="0.25">
      <c r="B127" s="11"/>
      <c r="C127" s="11" t="s">
        <v>186</v>
      </c>
      <c r="D127" s="11"/>
    </row>
    <row r="128" spans="1:11" x14ac:dyDescent="0.25">
      <c r="B128" s="11"/>
      <c r="C128" s="11"/>
      <c r="D128" s="11"/>
    </row>
    <row r="129" spans="2:4" x14ac:dyDescent="0.25">
      <c r="B129" s="11"/>
      <c r="C129" s="11"/>
      <c r="D129" s="11"/>
    </row>
    <row r="130" spans="2:4" x14ac:dyDescent="0.25">
      <c r="B130" s="11" t="s">
        <v>187</v>
      </c>
      <c r="C130" s="11"/>
      <c r="D130" s="11" t="s">
        <v>188</v>
      </c>
    </row>
    <row r="131" spans="2:4" x14ac:dyDescent="0.25">
      <c r="B131" s="11"/>
      <c r="C131" s="11"/>
      <c r="D131" s="11" t="s">
        <v>189</v>
      </c>
    </row>
  </sheetData>
  <mergeCells count="44">
    <mergeCell ref="A1:K1"/>
    <mergeCell ref="A2:K2"/>
    <mergeCell ref="A3:K3"/>
    <mergeCell ref="A4:K4"/>
    <mergeCell ref="A5:K5"/>
    <mergeCell ref="I7:I10"/>
    <mergeCell ref="J7:J10"/>
    <mergeCell ref="K7:K10"/>
    <mergeCell ref="A55:K55"/>
    <mergeCell ref="A56:K56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58:B61"/>
    <mergeCell ref="C58:C61"/>
    <mergeCell ref="D58:D61"/>
    <mergeCell ref="E58:E61"/>
    <mergeCell ref="F58:H58"/>
    <mergeCell ref="I58:I61"/>
    <mergeCell ref="J58:J61"/>
    <mergeCell ref="K58:K61"/>
    <mergeCell ref="F59:F61"/>
    <mergeCell ref="G59:G61"/>
    <mergeCell ref="H59:H61"/>
    <mergeCell ref="A62:B62"/>
    <mergeCell ref="A90:B93"/>
    <mergeCell ref="C90:C93"/>
    <mergeCell ref="D90:D93"/>
    <mergeCell ref="E90:E93"/>
    <mergeCell ref="A94:B94"/>
    <mergeCell ref="A89:K89"/>
    <mergeCell ref="F90:H90"/>
    <mergeCell ref="I90:I93"/>
    <mergeCell ref="J90:J93"/>
    <mergeCell ref="K90:K93"/>
    <mergeCell ref="F91:F93"/>
    <mergeCell ref="G91:G93"/>
    <mergeCell ref="H91:H9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E2A9-4562-4FD0-8959-D3B37E1C7EFC}">
  <dimension ref="A1:T77"/>
  <sheetViews>
    <sheetView workbookViewId="0">
      <selection activeCell="A4" sqref="A4:K37"/>
    </sheetView>
  </sheetViews>
  <sheetFormatPr defaultRowHeight="15" x14ac:dyDescent="0.25"/>
  <cols>
    <col min="1" max="1" width="3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69.95" customHeight="1" x14ac:dyDescent="0.25">
      <c r="A4" s="13" t="s">
        <v>148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9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1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1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149</v>
      </c>
      <c r="C12" s="5" t="s">
        <v>22</v>
      </c>
      <c r="D12" s="6">
        <f>D13+D28+D32</f>
        <v>68468980</v>
      </c>
      <c r="E12" s="6">
        <f>E13+E28+E32</f>
        <v>54357780</v>
      </c>
      <c r="F12" s="6">
        <f t="shared" ref="F12:F37" si="0">G12+H12</f>
        <v>50196172</v>
      </c>
      <c r="G12" s="6">
        <f>G13+G28+G32</f>
        <v>759976</v>
      </c>
      <c r="H12" s="6">
        <f>H13+H28+H32</f>
        <v>49436196</v>
      </c>
      <c r="I12" s="6">
        <f>I13+I28+I32</f>
        <v>50013256</v>
      </c>
      <c r="J12" s="6">
        <f>J13+J28+J32</f>
        <v>6399</v>
      </c>
      <c r="K12" s="6">
        <f t="shared" ref="K12:K37" si="1">F12-I12-J12</f>
        <v>176517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33945910</v>
      </c>
      <c r="E13" s="6">
        <f>+E14</f>
        <v>27845310</v>
      </c>
      <c r="F13" s="6">
        <f t="shared" si="0"/>
        <v>23209441</v>
      </c>
      <c r="G13" s="6">
        <f t="shared" ref="G13:J14" si="2">+G14</f>
        <v>759976</v>
      </c>
      <c r="H13" s="6">
        <f t="shared" si="2"/>
        <v>22449465</v>
      </c>
      <c r="I13" s="6">
        <f t="shared" si="2"/>
        <v>23026525</v>
      </c>
      <c r="J13" s="6">
        <f t="shared" si="2"/>
        <v>6399</v>
      </c>
      <c r="K13" s="6">
        <f t="shared" si="1"/>
        <v>176517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33945910</v>
      </c>
      <c r="E14" s="6">
        <f>+E15</f>
        <v>27845310</v>
      </c>
      <c r="F14" s="6">
        <f t="shared" si="0"/>
        <v>23209441</v>
      </c>
      <c r="G14" s="6">
        <f t="shared" si="2"/>
        <v>759976</v>
      </c>
      <c r="H14" s="6">
        <f t="shared" si="2"/>
        <v>22449465</v>
      </c>
      <c r="I14" s="6">
        <f t="shared" si="2"/>
        <v>23026525</v>
      </c>
      <c r="J14" s="6">
        <f t="shared" si="2"/>
        <v>6399</v>
      </c>
      <c r="K14" s="6">
        <f t="shared" si="1"/>
        <v>176517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D16+D25</f>
        <v>33945910</v>
      </c>
      <c r="E15" s="6">
        <f>E16+E25</f>
        <v>27845310</v>
      </c>
      <c r="F15" s="6">
        <f t="shared" si="0"/>
        <v>23209441</v>
      </c>
      <c r="G15" s="6">
        <f>G16+G25</f>
        <v>759976</v>
      </c>
      <c r="H15" s="6">
        <f>H16+H25</f>
        <v>22449465</v>
      </c>
      <c r="I15" s="6">
        <f>I16+I25</f>
        <v>23026525</v>
      </c>
      <c r="J15" s="6">
        <f>J16+J25</f>
        <v>6399</v>
      </c>
      <c r="K15" s="6">
        <f t="shared" si="1"/>
        <v>176517</v>
      </c>
    </row>
    <row r="16" spans="1:11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+D17+D18+D19+D20+D21+D22+D23+D24</f>
        <v>34273010</v>
      </c>
      <c r="E16" s="6">
        <f>+E17+E18+E19+E20+E21+E22+E23+E24</f>
        <v>28172410</v>
      </c>
      <c r="F16" s="6">
        <f t="shared" si="0"/>
        <v>23438740</v>
      </c>
      <c r="G16" s="6">
        <f>+G17+G18+G19+G20+G21+G22+G23+G24</f>
        <v>759976</v>
      </c>
      <c r="H16" s="6">
        <f>+H17+H18+H19+H20+H21+H22+H23+H24</f>
        <v>22678764</v>
      </c>
      <c r="I16" s="6">
        <f>+I17+I18+I19+I20+I21+I22+I23+I24</f>
        <v>23255824</v>
      </c>
      <c r="J16" s="6">
        <f>+J17+J18+J19+J20+J21+J22+J23+J24</f>
        <v>6399</v>
      </c>
      <c r="K16" s="6">
        <f t="shared" si="1"/>
        <v>176517</v>
      </c>
    </row>
    <row r="17" spans="1:11" s="2" customFormat="1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30000</v>
      </c>
      <c r="F17" s="6">
        <f t="shared" si="0"/>
        <v>24842</v>
      </c>
      <c r="G17" s="6">
        <v>0</v>
      </c>
      <c r="H17" s="6">
        <v>24842</v>
      </c>
      <c r="I17" s="6">
        <v>22942</v>
      </c>
      <c r="J17" s="6">
        <v>1900</v>
      </c>
      <c r="K17" s="6">
        <f t="shared" si="1"/>
        <v>0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v>654000</v>
      </c>
      <c r="E18" s="6">
        <v>521000</v>
      </c>
      <c r="F18" s="6">
        <f t="shared" si="0"/>
        <v>542758</v>
      </c>
      <c r="G18" s="6">
        <v>11421</v>
      </c>
      <c r="H18" s="6">
        <v>531337</v>
      </c>
      <c r="I18" s="6">
        <v>507397</v>
      </c>
      <c r="J18" s="6">
        <v>1602</v>
      </c>
      <c r="K18" s="6">
        <f t="shared" si="1"/>
        <v>33759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620000</v>
      </c>
      <c r="F19" s="6">
        <f t="shared" si="0"/>
        <v>509751</v>
      </c>
      <c r="G19" s="6">
        <v>0</v>
      </c>
      <c r="H19" s="6">
        <v>509751</v>
      </c>
      <c r="I19" s="6">
        <v>508084</v>
      </c>
      <c r="J19" s="6">
        <v>1667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v>40000</v>
      </c>
      <c r="E20" s="6">
        <v>29000</v>
      </c>
      <c r="F20" s="6">
        <f t="shared" si="0"/>
        <v>25532</v>
      </c>
      <c r="G20" s="6">
        <v>0</v>
      </c>
      <c r="H20" s="6">
        <v>25532</v>
      </c>
      <c r="I20" s="6">
        <v>25532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47</v>
      </c>
      <c r="B21" s="5" t="s">
        <v>48</v>
      </c>
      <c r="C21" s="5" t="s">
        <v>49</v>
      </c>
      <c r="D21" s="6">
        <v>0</v>
      </c>
      <c r="E21" s="6">
        <v>0</v>
      </c>
      <c r="F21" s="6">
        <f t="shared" si="0"/>
        <v>1300</v>
      </c>
      <c r="G21" s="6">
        <v>0</v>
      </c>
      <c r="H21" s="6">
        <v>1300</v>
      </c>
      <c r="I21" s="6">
        <v>1300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50</v>
      </c>
      <c r="B22" s="5" t="s">
        <v>51</v>
      </c>
      <c r="C22" s="5" t="s">
        <v>52</v>
      </c>
      <c r="D22" s="6">
        <v>30744410</v>
      </c>
      <c r="E22" s="6">
        <v>25419410</v>
      </c>
      <c r="F22" s="6">
        <f t="shared" si="0"/>
        <v>20921815</v>
      </c>
      <c r="G22" s="6">
        <v>748555</v>
      </c>
      <c r="H22" s="6">
        <v>20173260</v>
      </c>
      <c r="I22" s="6">
        <v>20783909</v>
      </c>
      <c r="J22" s="6">
        <v>0</v>
      </c>
      <c r="K22" s="6">
        <f t="shared" si="1"/>
        <v>137906</v>
      </c>
    </row>
    <row r="23" spans="1:11" s="2" customFormat="1" ht="33" x14ac:dyDescent="0.25">
      <c r="A23" s="5" t="s">
        <v>53</v>
      </c>
      <c r="B23" s="5" t="s">
        <v>54</v>
      </c>
      <c r="C23" s="5" t="s">
        <v>55</v>
      </c>
      <c r="D23" s="6">
        <v>1624000</v>
      </c>
      <c r="E23" s="6">
        <v>1294000</v>
      </c>
      <c r="F23" s="6">
        <f t="shared" si="0"/>
        <v>1202458</v>
      </c>
      <c r="G23" s="6">
        <v>0</v>
      </c>
      <c r="H23" s="6">
        <v>1202458</v>
      </c>
      <c r="I23" s="6">
        <v>1198836</v>
      </c>
      <c r="J23" s="6">
        <v>0</v>
      </c>
      <c r="K23" s="6">
        <f t="shared" si="1"/>
        <v>3622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v>325600</v>
      </c>
      <c r="E24" s="6">
        <v>259000</v>
      </c>
      <c r="F24" s="6">
        <f t="shared" si="0"/>
        <v>210284</v>
      </c>
      <c r="G24" s="6">
        <v>0</v>
      </c>
      <c r="H24" s="6">
        <v>210284</v>
      </c>
      <c r="I24" s="6">
        <v>207824</v>
      </c>
      <c r="J24" s="6">
        <v>1230</v>
      </c>
      <c r="K24" s="6">
        <f t="shared" si="1"/>
        <v>1230</v>
      </c>
    </row>
    <row r="25" spans="1:11" s="2" customFormat="1" ht="22.5" x14ac:dyDescent="0.25">
      <c r="A25" s="5" t="s">
        <v>150</v>
      </c>
      <c r="B25" s="5" t="s">
        <v>60</v>
      </c>
      <c r="C25" s="5" t="s">
        <v>61</v>
      </c>
      <c r="D25" s="6">
        <f>D26+D27</f>
        <v>-327100</v>
      </c>
      <c r="E25" s="6">
        <f>E26+E27</f>
        <v>-327100</v>
      </c>
      <c r="F25" s="6">
        <f t="shared" si="0"/>
        <v>-229299</v>
      </c>
      <c r="G25" s="6">
        <f>G26+G27</f>
        <v>0</v>
      </c>
      <c r="H25" s="6">
        <f>H26+H27</f>
        <v>-229299</v>
      </c>
      <c r="I25" s="6">
        <f>I26+I27</f>
        <v>-229299</v>
      </c>
      <c r="J25" s="6">
        <f>J26+J27</f>
        <v>0</v>
      </c>
      <c r="K25" s="6">
        <f t="shared" si="1"/>
        <v>0</v>
      </c>
    </row>
    <row r="26" spans="1:11" s="2" customFormat="1" x14ac:dyDescent="0.25">
      <c r="A26" s="5" t="s">
        <v>59</v>
      </c>
      <c r="B26" s="5" t="s">
        <v>63</v>
      </c>
      <c r="C26" s="5" t="s">
        <v>64</v>
      </c>
      <c r="D26" s="6">
        <v>12200</v>
      </c>
      <c r="E26" s="6">
        <v>12200</v>
      </c>
      <c r="F26" s="6">
        <f t="shared" si="0"/>
        <v>30750</v>
      </c>
      <c r="G26" s="6">
        <v>0</v>
      </c>
      <c r="H26" s="6">
        <v>30750</v>
      </c>
      <c r="I26" s="6">
        <v>30750</v>
      </c>
      <c r="J26" s="6">
        <v>0</v>
      </c>
      <c r="K26" s="6">
        <f t="shared" si="1"/>
        <v>0</v>
      </c>
    </row>
    <row r="27" spans="1:11" s="2" customFormat="1" ht="33" x14ac:dyDescent="0.25">
      <c r="A27" s="5" t="s">
        <v>62</v>
      </c>
      <c r="B27" s="5" t="s">
        <v>66</v>
      </c>
      <c r="C27" s="5" t="s">
        <v>67</v>
      </c>
      <c r="D27" s="6">
        <v>-339300</v>
      </c>
      <c r="E27" s="6">
        <v>-339300</v>
      </c>
      <c r="F27" s="6">
        <f t="shared" si="0"/>
        <v>-260049</v>
      </c>
      <c r="G27" s="6">
        <v>0</v>
      </c>
      <c r="H27" s="6">
        <v>-260049</v>
      </c>
      <c r="I27" s="6">
        <v>-260049</v>
      </c>
      <c r="J27" s="6">
        <v>0</v>
      </c>
      <c r="K27" s="6">
        <f t="shared" si="1"/>
        <v>0</v>
      </c>
    </row>
    <row r="28" spans="1:11" s="2" customFormat="1" ht="22.5" x14ac:dyDescent="0.25">
      <c r="A28" s="5" t="s">
        <v>68</v>
      </c>
      <c r="B28" s="5" t="s">
        <v>81</v>
      </c>
      <c r="C28" s="5" t="s">
        <v>82</v>
      </c>
      <c r="D28" s="6">
        <f t="shared" ref="D28:E30" si="3">D29</f>
        <v>0</v>
      </c>
      <c r="E28" s="6">
        <f t="shared" si="3"/>
        <v>0</v>
      </c>
      <c r="F28" s="6">
        <f t="shared" si="0"/>
        <v>446697</v>
      </c>
      <c r="G28" s="6">
        <f t="shared" ref="G28:J30" si="4">G29</f>
        <v>0</v>
      </c>
      <c r="H28" s="6">
        <f t="shared" si="4"/>
        <v>446697</v>
      </c>
      <c r="I28" s="6">
        <f t="shared" si="4"/>
        <v>446697</v>
      </c>
      <c r="J28" s="6">
        <f t="shared" si="4"/>
        <v>0</v>
      </c>
      <c r="K28" s="6">
        <f t="shared" si="1"/>
        <v>0</v>
      </c>
    </row>
    <row r="29" spans="1:11" s="2" customFormat="1" ht="22.5" x14ac:dyDescent="0.25">
      <c r="A29" s="5" t="s">
        <v>151</v>
      </c>
      <c r="B29" s="5" t="s">
        <v>84</v>
      </c>
      <c r="C29" s="5" t="s">
        <v>85</v>
      </c>
      <c r="D29" s="6">
        <f t="shared" si="3"/>
        <v>0</v>
      </c>
      <c r="E29" s="6">
        <f t="shared" si="3"/>
        <v>0</v>
      </c>
      <c r="F29" s="6">
        <f t="shared" si="0"/>
        <v>446697</v>
      </c>
      <c r="G29" s="6">
        <f t="shared" si="4"/>
        <v>0</v>
      </c>
      <c r="H29" s="6">
        <f t="shared" si="4"/>
        <v>446697</v>
      </c>
      <c r="I29" s="6">
        <f t="shared" si="4"/>
        <v>446697</v>
      </c>
      <c r="J29" s="6">
        <f t="shared" si="4"/>
        <v>0</v>
      </c>
      <c r="K29" s="6">
        <f t="shared" si="1"/>
        <v>0</v>
      </c>
    </row>
    <row r="30" spans="1:11" s="2" customFormat="1" ht="22.5" x14ac:dyDescent="0.25">
      <c r="A30" s="5" t="s">
        <v>71</v>
      </c>
      <c r="B30" s="5" t="s">
        <v>87</v>
      </c>
      <c r="C30" s="5" t="s">
        <v>88</v>
      </c>
      <c r="D30" s="6">
        <f t="shared" si="3"/>
        <v>0</v>
      </c>
      <c r="E30" s="6">
        <f t="shared" si="3"/>
        <v>0</v>
      </c>
      <c r="F30" s="6">
        <f t="shared" si="0"/>
        <v>446697</v>
      </c>
      <c r="G30" s="6">
        <f t="shared" si="4"/>
        <v>0</v>
      </c>
      <c r="H30" s="6">
        <f t="shared" si="4"/>
        <v>446697</v>
      </c>
      <c r="I30" s="6">
        <f t="shared" si="4"/>
        <v>446697</v>
      </c>
      <c r="J30" s="6">
        <f t="shared" si="4"/>
        <v>0</v>
      </c>
      <c r="K30" s="6">
        <f t="shared" si="1"/>
        <v>0</v>
      </c>
    </row>
    <row r="31" spans="1:11" s="2" customFormat="1" ht="33" x14ac:dyDescent="0.25">
      <c r="A31" s="5" t="s">
        <v>74</v>
      </c>
      <c r="B31" s="5" t="s">
        <v>90</v>
      </c>
      <c r="C31" s="5" t="s">
        <v>91</v>
      </c>
      <c r="D31" s="6">
        <v>0</v>
      </c>
      <c r="E31" s="6">
        <v>0</v>
      </c>
      <c r="F31" s="6">
        <f t="shared" si="0"/>
        <v>446697</v>
      </c>
      <c r="G31" s="6">
        <v>0</v>
      </c>
      <c r="H31" s="6">
        <v>446697</v>
      </c>
      <c r="I31" s="6">
        <v>446697</v>
      </c>
      <c r="J31" s="6">
        <v>0</v>
      </c>
      <c r="K31" s="6">
        <f t="shared" si="1"/>
        <v>0</v>
      </c>
    </row>
    <row r="32" spans="1:11" s="2" customFormat="1" x14ac:dyDescent="0.25">
      <c r="A32" s="5" t="s">
        <v>86</v>
      </c>
      <c r="B32" s="5" t="s">
        <v>96</v>
      </c>
      <c r="C32" s="5" t="s">
        <v>97</v>
      </c>
      <c r="D32" s="6">
        <f>D33</f>
        <v>34523070</v>
      </c>
      <c r="E32" s="6">
        <f>E33</f>
        <v>26512470</v>
      </c>
      <c r="F32" s="6">
        <f t="shared" si="0"/>
        <v>26540034</v>
      </c>
      <c r="G32" s="6">
        <f>G33</f>
        <v>0</v>
      </c>
      <c r="H32" s="6">
        <f>H33</f>
        <v>26540034</v>
      </c>
      <c r="I32" s="6">
        <f>I33</f>
        <v>26540034</v>
      </c>
      <c r="J32" s="6">
        <f>J33</f>
        <v>0</v>
      </c>
      <c r="K32" s="6">
        <f t="shared" si="1"/>
        <v>0</v>
      </c>
    </row>
    <row r="33" spans="1:12" s="2" customFormat="1" ht="22.5" x14ac:dyDescent="0.25">
      <c r="A33" s="5" t="s">
        <v>89</v>
      </c>
      <c r="B33" s="5" t="s">
        <v>99</v>
      </c>
      <c r="C33" s="5" t="s">
        <v>100</v>
      </c>
      <c r="D33" s="6">
        <f>+D34</f>
        <v>34523070</v>
      </c>
      <c r="E33" s="6">
        <f>+E34</f>
        <v>26512470</v>
      </c>
      <c r="F33" s="6">
        <f t="shared" si="0"/>
        <v>26540034</v>
      </c>
      <c r="G33" s="6">
        <f>+G34</f>
        <v>0</v>
      </c>
      <c r="H33" s="6">
        <f>+H34</f>
        <v>26540034</v>
      </c>
      <c r="I33" s="6">
        <f>+I34</f>
        <v>26540034</v>
      </c>
      <c r="J33" s="6">
        <f>+J34</f>
        <v>0</v>
      </c>
      <c r="K33" s="6">
        <f t="shared" si="1"/>
        <v>0</v>
      </c>
    </row>
    <row r="34" spans="1:12" s="2" customFormat="1" ht="64.5" x14ac:dyDescent="0.25">
      <c r="A34" s="5" t="s">
        <v>152</v>
      </c>
      <c r="B34" s="5" t="s">
        <v>114</v>
      </c>
      <c r="C34" s="5" t="s">
        <v>115</v>
      </c>
      <c r="D34" s="6">
        <f>D35+D36+D37</f>
        <v>34523070</v>
      </c>
      <c r="E34" s="6">
        <f>E35+E36+E37</f>
        <v>26512470</v>
      </c>
      <c r="F34" s="6">
        <f t="shared" si="0"/>
        <v>26540034</v>
      </c>
      <c r="G34" s="6">
        <f>G35+G36+G37</f>
        <v>0</v>
      </c>
      <c r="H34" s="6">
        <f>H35+H36+H37</f>
        <v>26540034</v>
      </c>
      <c r="I34" s="6">
        <f>I35+I36+I37</f>
        <v>26540034</v>
      </c>
      <c r="J34" s="6">
        <f>J35+J36+J37</f>
        <v>0</v>
      </c>
      <c r="K34" s="6">
        <f t="shared" si="1"/>
        <v>0</v>
      </c>
    </row>
    <row r="35" spans="1:12" s="2" customFormat="1" x14ac:dyDescent="0.25">
      <c r="A35" s="5" t="s">
        <v>153</v>
      </c>
      <c r="B35" s="5" t="s">
        <v>117</v>
      </c>
      <c r="C35" s="5" t="s">
        <v>118</v>
      </c>
      <c r="D35" s="6">
        <v>2522000</v>
      </c>
      <c r="E35" s="6">
        <v>2031400</v>
      </c>
      <c r="F35" s="6">
        <f t="shared" si="0"/>
        <v>1649500</v>
      </c>
      <c r="G35" s="6">
        <v>0</v>
      </c>
      <c r="H35" s="6">
        <v>1649500</v>
      </c>
      <c r="I35" s="6">
        <v>1649500</v>
      </c>
      <c r="J35" s="6">
        <v>0</v>
      </c>
      <c r="K35" s="6">
        <f t="shared" si="1"/>
        <v>0</v>
      </c>
    </row>
    <row r="36" spans="1:12" s="2" customFormat="1" ht="22.5" x14ac:dyDescent="0.25">
      <c r="A36" s="5" t="s">
        <v>154</v>
      </c>
      <c r="B36" s="5" t="s">
        <v>120</v>
      </c>
      <c r="C36" s="5" t="s">
        <v>121</v>
      </c>
      <c r="D36" s="6">
        <v>400000</v>
      </c>
      <c r="E36" s="6">
        <v>340000</v>
      </c>
      <c r="F36" s="6">
        <f t="shared" si="0"/>
        <v>340000</v>
      </c>
      <c r="G36" s="6">
        <v>0</v>
      </c>
      <c r="H36" s="6">
        <v>340000</v>
      </c>
      <c r="I36" s="6">
        <v>340000</v>
      </c>
      <c r="J36" s="6">
        <v>0</v>
      </c>
      <c r="K36" s="6">
        <f t="shared" si="1"/>
        <v>0</v>
      </c>
    </row>
    <row r="37" spans="1:12" s="2" customFormat="1" ht="33" x14ac:dyDescent="0.25">
      <c r="A37" s="5" t="s">
        <v>155</v>
      </c>
      <c r="B37" s="5" t="s">
        <v>129</v>
      </c>
      <c r="C37" s="5" t="s">
        <v>130</v>
      </c>
      <c r="D37" s="6">
        <v>31601070</v>
      </c>
      <c r="E37" s="6">
        <v>24141070</v>
      </c>
      <c r="F37" s="6">
        <f t="shared" si="0"/>
        <v>24550534</v>
      </c>
      <c r="G37" s="6">
        <v>0</v>
      </c>
      <c r="H37" s="6">
        <v>24550534</v>
      </c>
      <c r="I37" s="6">
        <v>24550534</v>
      </c>
      <c r="J37" s="6">
        <v>0</v>
      </c>
      <c r="K37" s="6">
        <f t="shared" si="1"/>
        <v>0</v>
      </c>
    </row>
    <row r="38" spans="1:12" s="2" customFormat="1" x14ac:dyDescent="0.25">
      <c r="A38" s="3"/>
      <c r="B38" s="3"/>
      <c r="C38" s="3"/>
      <c r="D38" s="4"/>
      <c r="E38" s="4"/>
      <c r="F38" s="4"/>
      <c r="G38" s="4"/>
      <c r="H38" s="4"/>
      <c r="I38" s="4"/>
      <c r="J38" s="4"/>
      <c r="K38" s="4"/>
    </row>
    <row r="39" spans="1:12" x14ac:dyDescent="0.25">
      <c r="A39" s="16" t="s">
        <v>143</v>
      </c>
      <c r="B39" s="16"/>
      <c r="C39" s="16"/>
      <c r="D39" s="16"/>
      <c r="E39" s="16" t="s">
        <v>145</v>
      </c>
      <c r="F39" s="16"/>
      <c r="G39" s="16"/>
      <c r="H39" s="16"/>
      <c r="I39" s="16" t="s">
        <v>147</v>
      </c>
      <c r="J39" s="16"/>
      <c r="K39" s="16"/>
      <c r="L39" s="16"/>
    </row>
    <row r="40" spans="1:12" x14ac:dyDescent="0.25">
      <c r="A40" s="17" t="s">
        <v>144</v>
      </c>
      <c r="B40" s="17"/>
      <c r="C40" s="17"/>
      <c r="D40" s="17"/>
      <c r="E40" s="17" t="s">
        <v>146</v>
      </c>
      <c r="F40" s="17"/>
      <c r="G40" s="17"/>
      <c r="H40" s="17"/>
      <c r="I40" s="17"/>
      <c r="J40" s="17"/>
      <c r="K40" s="17"/>
      <c r="L40" s="17"/>
    </row>
    <row r="77" spans="1:20" x14ac:dyDescent="0.25">
      <c r="A77" s="7"/>
      <c r="B77" s="7"/>
      <c r="C77" s="7"/>
      <c r="D77" s="7"/>
      <c r="I77" s="7"/>
      <c r="J77" s="7"/>
      <c r="K77" s="7"/>
      <c r="L77" s="7"/>
      <c r="Q77" s="7"/>
      <c r="R77" s="7"/>
      <c r="S77" s="7"/>
      <c r="T77" s="7"/>
    </row>
  </sheetData>
  <mergeCells count="23">
    <mergeCell ref="A39:D39"/>
    <mergeCell ref="A40:D40"/>
    <mergeCell ref="E39:H39"/>
    <mergeCell ref="E40:H40"/>
    <mergeCell ref="I39:L39"/>
    <mergeCell ref="I40:L40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676D-54E8-42A0-8A11-C3D07947F247}">
  <dimension ref="A1:T77"/>
  <sheetViews>
    <sheetView topLeftCell="B1" workbookViewId="0">
      <selection activeCell="A4" sqref="A4:K4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69.95" customHeight="1" x14ac:dyDescent="0.25">
      <c r="A4" s="13" t="s">
        <v>156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9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1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1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157</v>
      </c>
      <c r="C12" s="5" t="s">
        <v>22</v>
      </c>
      <c r="D12" s="6">
        <f>D13+D18+D21+D25+D34</f>
        <v>1139300</v>
      </c>
      <c r="E12" s="6">
        <f>E13+E18+E21+E25+E34</f>
        <v>1139300</v>
      </c>
      <c r="F12" s="6">
        <f t="shared" ref="F12:F37" si="0">G12+H12</f>
        <v>784806</v>
      </c>
      <c r="G12" s="6">
        <f>G13+G18+G21+G25+G34</f>
        <v>0</v>
      </c>
      <c r="H12" s="6">
        <f>H13+H18+H21+H25+H34</f>
        <v>784806</v>
      </c>
      <c r="I12" s="6">
        <f>I13+I18+I21+I25+I34</f>
        <v>784806</v>
      </c>
      <c r="J12" s="6">
        <f>J13+J18+J21+J25+J34</f>
        <v>0</v>
      </c>
      <c r="K12" s="6">
        <f t="shared" ref="K12:K37" si="1"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 t="shared" ref="D13:E16" si="2">+D14</f>
        <v>339300</v>
      </c>
      <c r="E13" s="6">
        <f t="shared" si="2"/>
        <v>339300</v>
      </c>
      <c r="F13" s="6">
        <f t="shared" si="0"/>
        <v>260049</v>
      </c>
      <c r="G13" s="6">
        <f t="shared" ref="G13:J16" si="3">+G14</f>
        <v>0</v>
      </c>
      <c r="H13" s="6">
        <f t="shared" si="3"/>
        <v>260049</v>
      </c>
      <c r="I13" s="6">
        <f t="shared" si="3"/>
        <v>260049</v>
      </c>
      <c r="J13" s="6">
        <f t="shared" si="3"/>
        <v>0</v>
      </c>
      <c r="K13" s="6">
        <f t="shared" si="1"/>
        <v>0</v>
      </c>
    </row>
    <row r="14" spans="1:11" s="2" customFormat="1" x14ac:dyDescent="0.25">
      <c r="A14" s="5" t="s">
        <v>158</v>
      </c>
      <c r="B14" s="5" t="s">
        <v>27</v>
      </c>
      <c r="C14" s="5" t="s">
        <v>28</v>
      </c>
      <c r="D14" s="6">
        <f t="shared" si="2"/>
        <v>339300</v>
      </c>
      <c r="E14" s="6">
        <f t="shared" si="2"/>
        <v>339300</v>
      </c>
      <c r="F14" s="6">
        <f t="shared" si="0"/>
        <v>260049</v>
      </c>
      <c r="G14" s="6">
        <f t="shared" si="3"/>
        <v>0</v>
      </c>
      <c r="H14" s="6">
        <f t="shared" si="3"/>
        <v>260049</v>
      </c>
      <c r="I14" s="6">
        <f t="shared" si="3"/>
        <v>260049</v>
      </c>
      <c r="J14" s="6">
        <f t="shared" si="3"/>
        <v>0</v>
      </c>
      <c r="K14" s="6">
        <f t="shared" si="1"/>
        <v>0</v>
      </c>
    </row>
    <row r="15" spans="1:11" s="2" customFormat="1" ht="22.5" x14ac:dyDescent="0.25">
      <c r="A15" s="5" t="s">
        <v>159</v>
      </c>
      <c r="B15" s="5" t="s">
        <v>30</v>
      </c>
      <c r="C15" s="5" t="s">
        <v>31</v>
      </c>
      <c r="D15" s="6">
        <f t="shared" si="2"/>
        <v>339300</v>
      </c>
      <c r="E15" s="6">
        <f t="shared" si="2"/>
        <v>339300</v>
      </c>
      <c r="F15" s="6">
        <f t="shared" si="0"/>
        <v>260049</v>
      </c>
      <c r="G15" s="6">
        <f t="shared" si="3"/>
        <v>0</v>
      </c>
      <c r="H15" s="6">
        <f t="shared" si="3"/>
        <v>260049</v>
      </c>
      <c r="I15" s="6">
        <f t="shared" si="3"/>
        <v>260049</v>
      </c>
      <c r="J15" s="6">
        <f t="shared" si="3"/>
        <v>0</v>
      </c>
      <c r="K15" s="6">
        <f t="shared" si="1"/>
        <v>0</v>
      </c>
    </row>
    <row r="16" spans="1:11" s="2" customFormat="1" ht="22.5" x14ac:dyDescent="0.25">
      <c r="A16" s="5" t="s">
        <v>160</v>
      </c>
      <c r="B16" s="5" t="s">
        <v>60</v>
      </c>
      <c r="C16" s="5" t="s">
        <v>61</v>
      </c>
      <c r="D16" s="6">
        <f t="shared" si="2"/>
        <v>339300</v>
      </c>
      <c r="E16" s="6">
        <f t="shared" si="2"/>
        <v>339300</v>
      </c>
      <c r="F16" s="6">
        <f t="shared" si="0"/>
        <v>260049</v>
      </c>
      <c r="G16" s="6">
        <f t="shared" si="3"/>
        <v>0</v>
      </c>
      <c r="H16" s="6">
        <f t="shared" si="3"/>
        <v>260049</v>
      </c>
      <c r="I16" s="6">
        <f t="shared" si="3"/>
        <v>260049</v>
      </c>
      <c r="J16" s="6">
        <f t="shared" si="3"/>
        <v>0</v>
      </c>
      <c r="K16" s="6">
        <f t="shared" si="1"/>
        <v>0</v>
      </c>
    </row>
    <row r="17" spans="1:11" s="2" customFormat="1" x14ac:dyDescent="0.25">
      <c r="A17" s="5" t="s">
        <v>161</v>
      </c>
      <c r="B17" s="5" t="s">
        <v>69</v>
      </c>
      <c r="C17" s="5" t="s">
        <v>70</v>
      </c>
      <c r="D17" s="6">
        <v>339300</v>
      </c>
      <c r="E17" s="6">
        <v>339300</v>
      </c>
      <c r="F17" s="6">
        <f t="shared" si="0"/>
        <v>260049</v>
      </c>
      <c r="G17" s="6">
        <v>0</v>
      </c>
      <c r="H17" s="6">
        <v>260049</v>
      </c>
      <c r="I17" s="6">
        <v>260049</v>
      </c>
      <c r="J17" s="6">
        <v>0</v>
      </c>
      <c r="K17" s="6">
        <f t="shared" si="1"/>
        <v>0</v>
      </c>
    </row>
    <row r="18" spans="1:11" s="2" customFormat="1" x14ac:dyDescent="0.25">
      <c r="A18" s="5" t="s">
        <v>162</v>
      </c>
      <c r="B18" s="5" t="s">
        <v>72</v>
      </c>
      <c r="C18" s="5" t="s">
        <v>73</v>
      </c>
      <c r="D18" s="6">
        <f>D19</f>
        <v>1200</v>
      </c>
      <c r="E18" s="6">
        <f>E19</f>
        <v>1200</v>
      </c>
      <c r="F18" s="6">
        <f t="shared" si="0"/>
        <v>1208</v>
      </c>
      <c r="G18" s="6">
        <f t="shared" ref="G18:J19" si="4">G19</f>
        <v>0</v>
      </c>
      <c r="H18" s="6">
        <f t="shared" si="4"/>
        <v>1208</v>
      </c>
      <c r="I18" s="6">
        <f t="shared" si="4"/>
        <v>1208</v>
      </c>
      <c r="J18" s="6">
        <f t="shared" si="4"/>
        <v>0</v>
      </c>
      <c r="K18" s="6">
        <f t="shared" si="1"/>
        <v>0</v>
      </c>
    </row>
    <row r="19" spans="1:11" s="2" customFormat="1" ht="22.5" x14ac:dyDescent="0.25">
      <c r="A19" s="5" t="s">
        <v>163</v>
      </c>
      <c r="B19" s="5" t="s">
        <v>75</v>
      </c>
      <c r="C19" s="5" t="s">
        <v>76</v>
      </c>
      <c r="D19" s="6">
        <f>D20</f>
        <v>1200</v>
      </c>
      <c r="E19" s="6">
        <f>E20</f>
        <v>1200</v>
      </c>
      <c r="F19" s="6">
        <f t="shared" si="0"/>
        <v>1208</v>
      </c>
      <c r="G19" s="6">
        <f t="shared" si="4"/>
        <v>0</v>
      </c>
      <c r="H19" s="6">
        <f t="shared" si="4"/>
        <v>1208</v>
      </c>
      <c r="I19" s="6">
        <f t="shared" si="4"/>
        <v>1208</v>
      </c>
      <c r="J19" s="6">
        <f t="shared" si="4"/>
        <v>0</v>
      </c>
      <c r="K19" s="6">
        <f t="shared" si="1"/>
        <v>0</v>
      </c>
    </row>
    <row r="20" spans="1:11" s="2" customFormat="1" ht="22.5" x14ac:dyDescent="0.25">
      <c r="A20" s="5" t="s">
        <v>164</v>
      </c>
      <c r="B20" s="5" t="s">
        <v>78</v>
      </c>
      <c r="C20" s="5" t="s">
        <v>79</v>
      </c>
      <c r="D20" s="6">
        <v>1200</v>
      </c>
      <c r="E20" s="6">
        <v>1200</v>
      </c>
      <c r="F20" s="6">
        <f t="shared" si="0"/>
        <v>1208</v>
      </c>
      <c r="G20" s="6">
        <v>0</v>
      </c>
      <c r="H20" s="6">
        <v>1208</v>
      </c>
      <c r="I20" s="6">
        <v>1208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165</v>
      </c>
      <c r="B21" s="5" t="s">
        <v>81</v>
      </c>
      <c r="C21" s="5" t="s">
        <v>82</v>
      </c>
      <c r="D21" s="6">
        <f>D22</f>
        <v>0</v>
      </c>
      <c r="E21" s="6">
        <f>E22</f>
        <v>0</v>
      </c>
      <c r="F21" s="6">
        <f t="shared" si="0"/>
        <v>246549</v>
      </c>
      <c r="G21" s="6">
        <f t="shared" ref="G21:J22" si="5">G22</f>
        <v>0</v>
      </c>
      <c r="H21" s="6">
        <f t="shared" si="5"/>
        <v>246549</v>
      </c>
      <c r="I21" s="6">
        <f t="shared" si="5"/>
        <v>246549</v>
      </c>
      <c r="J21" s="6">
        <f t="shared" si="5"/>
        <v>0</v>
      </c>
      <c r="K21" s="6">
        <f t="shared" si="1"/>
        <v>0</v>
      </c>
    </row>
    <row r="22" spans="1:11" s="2" customFormat="1" ht="22.5" x14ac:dyDescent="0.25">
      <c r="A22" s="5" t="s">
        <v>166</v>
      </c>
      <c r="B22" s="5" t="s">
        <v>84</v>
      </c>
      <c r="C22" s="5" t="s">
        <v>85</v>
      </c>
      <c r="D22" s="6">
        <f>D23</f>
        <v>0</v>
      </c>
      <c r="E22" s="6">
        <f>E23</f>
        <v>0</v>
      </c>
      <c r="F22" s="6">
        <f t="shared" si="0"/>
        <v>246549</v>
      </c>
      <c r="G22" s="6">
        <f t="shared" si="5"/>
        <v>0</v>
      </c>
      <c r="H22" s="6">
        <f t="shared" si="5"/>
        <v>246549</v>
      </c>
      <c r="I22" s="6">
        <f t="shared" si="5"/>
        <v>246549</v>
      </c>
      <c r="J22" s="6">
        <f t="shared" si="5"/>
        <v>0</v>
      </c>
      <c r="K22" s="6">
        <f t="shared" si="1"/>
        <v>0</v>
      </c>
    </row>
    <row r="23" spans="1:11" s="2" customFormat="1" ht="22.5" x14ac:dyDescent="0.25">
      <c r="A23" s="5" t="s">
        <v>167</v>
      </c>
      <c r="B23" s="5" t="s">
        <v>87</v>
      </c>
      <c r="C23" s="5" t="s">
        <v>88</v>
      </c>
      <c r="D23" s="6">
        <f>+D24</f>
        <v>0</v>
      </c>
      <c r="E23" s="6">
        <f>+E24</f>
        <v>0</v>
      </c>
      <c r="F23" s="6">
        <f t="shared" si="0"/>
        <v>246549</v>
      </c>
      <c r="G23" s="6">
        <f>+G24</f>
        <v>0</v>
      </c>
      <c r="H23" s="6">
        <f>+H24</f>
        <v>246549</v>
      </c>
      <c r="I23" s="6">
        <f>+I24</f>
        <v>246549</v>
      </c>
      <c r="J23" s="6">
        <f>+J24</f>
        <v>0</v>
      </c>
      <c r="K23" s="6">
        <f t="shared" si="1"/>
        <v>0</v>
      </c>
    </row>
    <row r="24" spans="1:11" s="2" customFormat="1" ht="33" x14ac:dyDescent="0.25">
      <c r="A24" s="5" t="s">
        <v>168</v>
      </c>
      <c r="B24" s="5" t="s">
        <v>93</v>
      </c>
      <c r="C24" s="5" t="s">
        <v>94</v>
      </c>
      <c r="D24" s="6">
        <v>0</v>
      </c>
      <c r="E24" s="6">
        <v>0</v>
      </c>
      <c r="F24" s="6">
        <f t="shared" si="0"/>
        <v>246549</v>
      </c>
      <c r="G24" s="6">
        <v>0</v>
      </c>
      <c r="H24" s="6">
        <v>246549</v>
      </c>
      <c r="I24" s="6">
        <v>246549</v>
      </c>
      <c r="J24" s="6">
        <v>0</v>
      </c>
      <c r="K24" s="6">
        <f t="shared" si="1"/>
        <v>0</v>
      </c>
    </row>
    <row r="25" spans="1:11" s="2" customFormat="1" x14ac:dyDescent="0.25">
      <c r="A25" s="5" t="s">
        <v>169</v>
      </c>
      <c r="B25" s="5" t="s">
        <v>96</v>
      </c>
      <c r="C25" s="5" t="s">
        <v>97</v>
      </c>
      <c r="D25" s="6">
        <f>D26</f>
        <v>535300</v>
      </c>
      <c r="E25" s="6">
        <f>E26</f>
        <v>535300</v>
      </c>
      <c r="F25" s="6">
        <f t="shared" si="0"/>
        <v>277000</v>
      </c>
      <c r="G25" s="6">
        <f>G26</f>
        <v>0</v>
      </c>
      <c r="H25" s="6">
        <f>H26</f>
        <v>277000</v>
      </c>
      <c r="I25" s="6">
        <f>I26</f>
        <v>277000</v>
      </c>
      <c r="J25" s="6">
        <f>J26</f>
        <v>0</v>
      </c>
      <c r="K25" s="6">
        <f t="shared" si="1"/>
        <v>0</v>
      </c>
    </row>
    <row r="26" spans="1:11" s="2" customFormat="1" ht="22.5" x14ac:dyDescent="0.25">
      <c r="A26" s="5" t="s">
        <v>170</v>
      </c>
      <c r="B26" s="5" t="s">
        <v>99</v>
      </c>
      <c r="C26" s="5" t="s">
        <v>100</v>
      </c>
      <c r="D26" s="6">
        <f>D27+D31</f>
        <v>535300</v>
      </c>
      <c r="E26" s="6">
        <f>E27+E31</f>
        <v>535300</v>
      </c>
      <c r="F26" s="6">
        <f t="shared" si="0"/>
        <v>277000</v>
      </c>
      <c r="G26" s="6">
        <f>G27+G31</f>
        <v>0</v>
      </c>
      <c r="H26" s="6">
        <f>H27+H31</f>
        <v>277000</v>
      </c>
      <c r="I26" s="6">
        <f>I27+I31</f>
        <v>277000</v>
      </c>
      <c r="J26" s="6">
        <f>J27+J31</f>
        <v>0</v>
      </c>
      <c r="K26" s="6">
        <f t="shared" si="1"/>
        <v>0</v>
      </c>
    </row>
    <row r="27" spans="1:11" s="2" customFormat="1" x14ac:dyDescent="0.25">
      <c r="A27" s="5" t="s">
        <v>171</v>
      </c>
      <c r="B27" s="5" t="s">
        <v>102</v>
      </c>
      <c r="C27" s="5" t="s">
        <v>103</v>
      </c>
      <c r="D27" s="6">
        <f>D28</f>
        <v>40300</v>
      </c>
      <c r="E27" s="6">
        <f>E28</f>
        <v>40300</v>
      </c>
      <c r="F27" s="6">
        <f t="shared" si="0"/>
        <v>0</v>
      </c>
      <c r="G27" s="6">
        <f>G28</f>
        <v>0</v>
      </c>
      <c r="H27" s="6">
        <f>H28</f>
        <v>0</v>
      </c>
      <c r="I27" s="6">
        <f>I28</f>
        <v>0</v>
      </c>
      <c r="J27" s="6">
        <f>J28</f>
        <v>0</v>
      </c>
      <c r="K27" s="6">
        <f t="shared" si="1"/>
        <v>0</v>
      </c>
    </row>
    <row r="28" spans="1:11" s="2" customFormat="1" x14ac:dyDescent="0.25">
      <c r="A28" s="5" t="s">
        <v>29</v>
      </c>
      <c r="B28" s="5" t="s">
        <v>105</v>
      </c>
      <c r="C28" s="5" t="s">
        <v>106</v>
      </c>
      <c r="D28" s="6">
        <f>+D29</f>
        <v>40300</v>
      </c>
      <c r="E28" s="6">
        <f>+E29</f>
        <v>40300</v>
      </c>
      <c r="F28" s="6">
        <f t="shared" si="0"/>
        <v>0</v>
      </c>
      <c r="G28" s="6">
        <f t="shared" ref="G28:J29" si="6">+G29</f>
        <v>0</v>
      </c>
      <c r="H28" s="6">
        <f t="shared" si="6"/>
        <v>0</v>
      </c>
      <c r="I28" s="6">
        <f t="shared" si="6"/>
        <v>0</v>
      </c>
      <c r="J28" s="6">
        <f t="shared" si="6"/>
        <v>0</v>
      </c>
      <c r="K28" s="6">
        <f t="shared" si="1"/>
        <v>0</v>
      </c>
    </row>
    <row r="29" spans="1:11" s="2" customFormat="1" ht="54" x14ac:dyDescent="0.25">
      <c r="A29" s="5" t="s">
        <v>172</v>
      </c>
      <c r="B29" s="5" t="s">
        <v>108</v>
      </c>
      <c r="C29" s="5" t="s">
        <v>109</v>
      </c>
      <c r="D29" s="6">
        <f>+D30</f>
        <v>40300</v>
      </c>
      <c r="E29" s="6">
        <f>+E30</f>
        <v>40300</v>
      </c>
      <c r="F29" s="6">
        <f t="shared" si="0"/>
        <v>0</v>
      </c>
      <c r="G29" s="6">
        <f t="shared" si="6"/>
        <v>0</v>
      </c>
      <c r="H29" s="6">
        <f t="shared" si="6"/>
        <v>0</v>
      </c>
      <c r="I29" s="6">
        <f t="shared" si="6"/>
        <v>0</v>
      </c>
      <c r="J29" s="6">
        <f t="shared" si="6"/>
        <v>0</v>
      </c>
      <c r="K29" s="6">
        <f t="shared" si="1"/>
        <v>0</v>
      </c>
    </row>
    <row r="30" spans="1:11" s="2" customFormat="1" ht="54" x14ac:dyDescent="0.25">
      <c r="A30" s="5" t="s">
        <v>173</v>
      </c>
      <c r="B30" s="5" t="s">
        <v>111</v>
      </c>
      <c r="C30" s="5" t="s">
        <v>112</v>
      </c>
      <c r="D30" s="6">
        <v>40300</v>
      </c>
      <c r="E30" s="6">
        <v>40300</v>
      </c>
      <c r="F30" s="6">
        <f t="shared" si="0"/>
        <v>0</v>
      </c>
      <c r="G30" s="6">
        <v>0</v>
      </c>
      <c r="H30" s="6">
        <v>0</v>
      </c>
      <c r="I30" s="6">
        <v>0</v>
      </c>
      <c r="J30" s="6">
        <v>0</v>
      </c>
      <c r="K30" s="6">
        <f t="shared" si="1"/>
        <v>0</v>
      </c>
    </row>
    <row r="31" spans="1:11" s="2" customFormat="1" ht="64.5" x14ac:dyDescent="0.25">
      <c r="A31" s="5" t="s">
        <v>174</v>
      </c>
      <c r="B31" s="5" t="s">
        <v>114</v>
      </c>
      <c r="C31" s="5" t="s">
        <v>115</v>
      </c>
      <c r="D31" s="6">
        <f>+D32+D33</f>
        <v>495000</v>
      </c>
      <c r="E31" s="6">
        <f>+E32+E33</f>
        <v>495000</v>
      </c>
      <c r="F31" s="6">
        <f t="shared" si="0"/>
        <v>277000</v>
      </c>
      <c r="G31" s="6">
        <f>+G32+G33</f>
        <v>0</v>
      </c>
      <c r="H31" s="6">
        <f>+H32+H33</f>
        <v>277000</v>
      </c>
      <c r="I31" s="6">
        <f>+I32+I33</f>
        <v>277000</v>
      </c>
      <c r="J31" s="6">
        <f>+J32+J33</f>
        <v>0</v>
      </c>
      <c r="K31" s="6">
        <f t="shared" si="1"/>
        <v>0</v>
      </c>
    </row>
    <row r="32" spans="1:11" s="2" customFormat="1" ht="22.5" x14ac:dyDescent="0.25">
      <c r="A32" s="5" t="s">
        <v>175</v>
      </c>
      <c r="B32" s="5" t="s">
        <v>123</v>
      </c>
      <c r="C32" s="5" t="s">
        <v>124</v>
      </c>
      <c r="D32" s="6">
        <v>152000</v>
      </c>
      <c r="E32" s="6">
        <v>152000</v>
      </c>
      <c r="F32" s="6">
        <f t="shared" si="0"/>
        <v>152000</v>
      </c>
      <c r="G32" s="6">
        <v>0</v>
      </c>
      <c r="H32" s="6">
        <v>152000</v>
      </c>
      <c r="I32" s="6">
        <v>152000</v>
      </c>
      <c r="J32" s="6">
        <v>0</v>
      </c>
      <c r="K32" s="6">
        <f t="shared" si="1"/>
        <v>0</v>
      </c>
    </row>
    <row r="33" spans="1:12" s="2" customFormat="1" ht="22.5" x14ac:dyDescent="0.25">
      <c r="A33" s="5" t="s">
        <v>77</v>
      </c>
      <c r="B33" s="5" t="s">
        <v>126</v>
      </c>
      <c r="C33" s="5" t="s">
        <v>127</v>
      </c>
      <c r="D33" s="6">
        <v>343000</v>
      </c>
      <c r="E33" s="6">
        <v>343000</v>
      </c>
      <c r="F33" s="6">
        <f t="shared" si="0"/>
        <v>125000</v>
      </c>
      <c r="G33" s="6">
        <v>0</v>
      </c>
      <c r="H33" s="6">
        <v>125000</v>
      </c>
      <c r="I33" s="6">
        <v>125000</v>
      </c>
      <c r="J33" s="6">
        <v>0</v>
      </c>
      <c r="K33" s="6">
        <f t="shared" si="1"/>
        <v>0</v>
      </c>
    </row>
    <row r="34" spans="1:12" s="2" customFormat="1" ht="43.5" x14ac:dyDescent="0.25">
      <c r="A34" s="5" t="s">
        <v>176</v>
      </c>
      <c r="B34" s="5" t="s">
        <v>132</v>
      </c>
      <c r="C34" s="5" t="s">
        <v>133</v>
      </c>
      <c r="D34" s="6">
        <f>+D35</f>
        <v>263500</v>
      </c>
      <c r="E34" s="6">
        <f>+E35</f>
        <v>263500</v>
      </c>
      <c r="F34" s="6">
        <f t="shared" si="0"/>
        <v>0</v>
      </c>
      <c r="G34" s="6">
        <f>+G35</f>
        <v>0</v>
      </c>
      <c r="H34" s="6">
        <f>+H35</f>
        <v>0</v>
      </c>
      <c r="I34" s="6">
        <f>+I35</f>
        <v>0</v>
      </c>
      <c r="J34" s="6">
        <f>+J35</f>
        <v>0</v>
      </c>
      <c r="K34" s="6">
        <f t="shared" si="1"/>
        <v>0</v>
      </c>
    </row>
    <row r="35" spans="1:12" s="2" customFormat="1" ht="22.5" x14ac:dyDescent="0.25">
      <c r="A35" s="5" t="s">
        <v>177</v>
      </c>
      <c r="B35" s="5" t="s">
        <v>135</v>
      </c>
      <c r="C35" s="5" t="s">
        <v>136</v>
      </c>
      <c r="D35" s="6">
        <f>D36+D37</f>
        <v>263500</v>
      </c>
      <c r="E35" s="6">
        <f>E36+E37</f>
        <v>263500</v>
      </c>
      <c r="F35" s="6">
        <f t="shared" si="0"/>
        <v>0</v>
      </c>
      <c r="G35" s="6">
        <f>G36+G37</f>
        <v>0</v>
      </c>
      <c r="H35" s="6">
        <f>H36+H37</f>
        <v>0</v>
      </c>
      <c r="I35" s="6">
        <f>I36+I37</f>
        <v>0</v>
      </c>
      <c r="J35" s="6">
        <f>J36+J37</f>
        <v>0</v>
      </c>
      <c r="K35" s="6">
        <f t="shared" si="1"/>
        <v>0</v>
      </c>
    </row>
    <row r="36" spans="1:12" s="2" customFormat="1" ht="22.5" x14ac:dyDescent="0.25">
      <c r="A36" s="5" t="s">
        <v>178</v>
      </c>
      <c r="B36" s="5" t="s">
        <v>138</v>
      </c>
      <c r="C36" s="5" t="s">
        <v>139</v>
      </c>
      <c r="D36" s="6">
        <v>144500</v>
      </c>
      <c r="E36" s="6">
        <v>144500</v>
      </c>
      <c r="F36" s="6">
        <f t="shared" si="0"/>
        <v>0</v>
      </c>
      <c r="G36" s="6">
        <v>0</v>
      </c>
      <c r="H36" s="6">
        <v>0</v>
      </c>
      <c r="I36" s="6">
        <v>0</v>
      </c>
      <c r="J36" s="6">
        <v>0</v>
      </c>
      <c r="K36" s="6">
        <f t="shared" si="1"/>
        <v>0</v>
      </c>
    </row>
    <row r="37" spans="1:12" s="2" customFormat="1" ht="22.5" x14ac:dyDescent="0.25">
      <c r="A37" s="5" t="s">
        <v>179</v>
      </c>
      <c r="B37" s="5" t="s">
        <v>141</v>
      </c>
      <c r="C37" s="5" t="s">
        <v>142</v>
      </c>
      <c r="D37" s="6">
        <v>119000</v>
      </c>
      <c r="E37" s="6">
        <v>119000</v>
      </c>
      <c r="F37" s="6">
        <f t="shared" si="0"/>
        <v>0</v>
      </c>
      <c r="G37" s="6">
        <v>0</v>
      </c>
      <c r="H37" s="6">
        <v>0</v>
      </c>
      <c r="I37" s="6">
        <v>0</v>
      </c>
      <c r="J37" s="6">
        <v>0</v>
      </c>
      <c r="K37" s="6">
        <f t="shared" si="1"/>
        <v>0</v>
      </c>
    </row>
    <row r="38" spans="1:12" s="2" customFormat="1" x14ac:dyDescent="0.25">
      <c r="A38" s="3"/>
      <c r="B38" s="3"/>
      <c r="C38" s="3"/>
      <c r="D38" s="4"/>
      <c r="E38" s="4"/>
      <c r="F38" s="4"/>
      <c r="G38" s="4"/>
      <c r="H38" s="4"/>
      <c r="I38" s="4"/>
      <c r="J38" s="4"/>
      <c r="K38" s="4"/>
    </row>
    <row r="39" spans="1:12" x14ac:dyDescent="0.25">
      <c r="A39" s="16" t="s">
        <v>143</v>
      </c>
      <c r="B39" s="16"/>
      <c r="C39" s="16"/>
      <c r="D39" s="16"/>
      <c r="E39" s="16" t="s">
        <v>145</v>
      </c>
      <c r="F39" s="16"/>
      <c r="G39" s="16"/>
      <c r="H39" s="16"/>
      <c r="I39" s="16" t="s">
        <v>147</v>
      </c>
      <c r="J39" s="16"/>
      <c r="K39" s="16"/>
      <c r="L39" s="16"/>
    </row>
    <row r="40" spans="1:12" x14ac:dyDescent="0.25">
      <c r="A40" s="17" t="s">
        <v>144</v>
      </c>
      <c r="B40" s="17"/>
      <c r="C40" s="17"/>
      <c r="D40" s="17"/>
      <c r="E40" s="17" t="s">
        <v>146</v>
      </c>
      <c r="F40" s="17"/>
      <c r="G40" s="17"/>
      <c r="H40" s="17"/>
      <c r="I40" s="17"/>
      <c r="J40" s="17"/>
      <c r="K40" s="17"/>
      <c r="L40" s="17"/>
    </row>
    <row r="77" spans="1:20" x14ac:dyDescent="0.25">
      <c r="A77" s="7"/>
      <c r="B77" s="7"/>
      <c r="C77" s="7"/>
      <c r="D77" s="7"/>
      <c r="I77" s="7"/>
      <c r="J77" s="7"/>
      <c r="K77" s="7"/>
      <c r="L77" s="7"/>
      <c r="Q77" s="7"/>
      <c r="R77" s="7"/>
      <c r="S77" s="7"/>
      <c r="T77" s="7"/>
    </row>
  </sheetData>
  <mergeCells count="23">
    <mergeCell ref="A39:D39"/>
    <mergeCell ref="A40:D40"/>
    <mergeCell ref="E39:H39"/>
    <mergeCell ref="E40:H40"/>
    <mergeCell ref="I39:L39"/>
    <mergeCell ref="I40:L40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2025-10-28T09:05:47Z</cp:lastPrinted>
  <dcterms:created xsi:type="dcterms:W3CDTF">2025-10-28T08:13:40Z</dcterms:created>
  <dcterms:modified xsi:type="dcterms:W3CDTF">2025-11-04T07:38:59Z</dcterms:modified>
</cp:coreProperties>
</file>