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inita.Ropcean\Desktop\CONSILIUL LOCAL 2026\APRILIE\ORDINARA\PROIECTE\04_cont executie\"/>
    </mc:Choice>
  </mc:AlternateContent>
  <xr:revisionPtr revIDLastSave="0" documentId="13_ncr:1_{D3AD39D2-D90B-4078-9E79-941063829DB1}" xr6:coauthVersionLast="47" xr6:coauthVersionMax="47" xr10:uidLastSave="{00000000-0000-0000-0000-000000000000}"/>
  <bookViews>
    <workbookView xWindow="3240" yWindow="3240" windowWidth="21600" windowHeight="11430" xr2:uid="{A782E79A-AB28-4278-8A7F-C1F82445AC69}"/>
  </bookViews>
  <sheets>
    <sheet name="Foaie1" sheetId="1" r:id="rId1"/>
    <sheet name="Foaie2" sheetId="2" r:id="rId2"/>
    <sheet name="Foaie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E74" i="1" s="1"/>
  <c r="E73" i="1" s="1"/>
  <c r="D75" i="1"/>
  <c r="D74" i="1" s="1"/>
  <c r="D73" i="1" s="1"/>
  <c r="F74" i="1"/>
  <c r="F73" i="1" s="1"/>
  <c r="F70" i="1"/>
  <c r="E70" i="1"/>
  <c r="D70" i="1"/>
  <c r="F61" i="1"/>
  <c r="E61" i="1"/>
  <c r="D61" i="1"/>
  <c r="F108" i="1"/>
  <c r="F107" i="1" s="1"/>
  <c r="E108" i="1"/>
  <c r="E107" i="1" s="1"/>
  <c r="D108" i="1"/>
  <c r="D107" i="1" s="1"/>
  <c r="F104" i="1"/>
  <c r="E104" i="1"/>
  <c r="D104" i="1"/>
  <c r="F102" i="1"/>
  <c r="F101" i="1" s="1"/>
  <c r="F100" i="1" s="1"/>
  <c r="E102" i="1"/>
  <c r="E101" i="1" s="1"/>
  <c r="E100" i="1" s="1"/>
  <c r="D102" i="1"/>
  <c r="D101" i="1" s="1"/>
  <c r="D100" i="1" s="1"/>
  <c r="F96" i="1"/>
  <c r="F95" i="1" s="1"/>
  <c r="E96" i="1"/>
  <c r="E95" i="1" s="1"/>
  <c r="D96" i="1"/>
  <c r="D95" i="1" s="1"/>
  <c r="F93" i="1"/>
  <c r="F92" i="1" s="1"/>
  <c r="F91" i="1" s="1"/>
  <c r="F90" i="1" s="1"/>
  <c r="E93" i="1"/>
  <c r="E92" i="1" s="1"/>
  <c r="E91" i="1" s="1"/>
  <c r="E90" i="1" s="1"/>
  <c r="D93" i="1"/>
  <c r="D92" i="1" s="1"/>
  <c r="D91" i="1" s="1"/>
  <c r="D90" i="1" s="1"/>
  <c r="D60" i="1" l="1"/>
  <c r="D59" i="1" s="1"/>
  <c r="D58" i="1" s="1"/>
  <c r="D57" i="1" s="1"/>
  <c r="E60" i="1"/>
  <c r="E59" i="1" s="1"/>
  <c r="E58" i="1" s="1"/>
  <c r="F60" i="1"/>
  <c r="F59" i="1" s="1"/>
  <c r="F58" i="1" s="1"/>
  <c r="F57" i="1" s="1"/>
  <c r="E57" i="1"/>
  <c r="E99" i="1"/>
  <c r="E98" i="1" s="1"/>
  <c r="E89" i="1" s="1"/>
  <c r="D99" i="1"/>
  <c r="D98" i="1" s="1"/>
  <c r="D89" i="1" s="1"/>
  <c r="F99" i="1"/>
  <c r="F98" i="1" s="1"/>
  <c r="F89" i="1" s="1"/>
  <c r="D16" i="3"/>
  <c r="D15" i="3" s="1"/>
  <c r="D14" i="3" s="1"/>
  <c r="D13" i="3" s="1"/>
  <c r="E16" i="3"/>
  <c r="E15" i="3" s="1"/>
  <c r="E14" i="3" s="1"/>
  <c r="E13" i="3" s="1"/>
  <c r="G16" i="3"/>
  <c r="G15" i="3" s="1"/>
  <c r="H16" i="3"/>
  <c r="H15" i="3" s="1"/>
  <c r="H14" i="3" s="1"/>
  <c r="H13" i="3" s="1"/>
  <c r="I16" i="3"/>
  <c r="I15" i="3" s="1"/>
  <c r="I14" i="3" s="1"/>
  <c r="I13" i="3" s="1"/>
  <c r="J16" i="3"/>
  <c r="J15" i="3" s="1"/>
  <c r="J14" i="3" s="1"/>
  <c r="J13" i="3" s="1"/>
  <c r="F17" i="3"/>
  <c r="K17" i="3" s="1"/>
  <c r="D19" i="3"/>
  <c r="D18" i="3" s="1"/>
  <c r="E19" i="3"/>
  <c r="E18" i="3" s="1"/>
  <c r="G19" i="3"/>
  <c r="G18" i="3" s="1"/>
  <c r="H19" i="3"/>
  <c r="H18" i="3" s="1"/>
  <c r="I19" i="3"/>
  <c r="I18" i="3" s="1"/>
  <c r="J19" i="3"/>
  <c r="J18" i="3" s="1"/>
  <c r="F20" i="3"/>
  <c r="K20" i="3"/>
  <c r="D25" i="3"/>
  <c r="D24" i="3" s="1"/>
  <c r="D23" i="3" s="1"/>
  <c r="E25" i="3"/>
  <c r="E24" i="3" s="1"/>
  <c r="E23" i="3" s="1"/>
  <c r="G25" i="3"/>
  <c r="G24" i="3" s="1"/>
  <c r="H25" i="3"/>
  <c r="H24" i="3" s="1"/>
  <c r="H23" i="3" s="1"/>
  <c r="I25" i="3"/>
  <c r="I24" i="3" s="1"/>
  <c r="I23" i="3" s="1"/>
  <c r="I22" i="3" s="1"/>
  <c r="I21" i="3" s="1"/>
  <c r="J25" i="3"/>
  <c r="J24" i="3" s="1"/>
  <c r="J23" i="3" s="1"/>
  <c r="J22" i="3" s="1"/>
  <c r="J21" i="3" s="1"/>
  <c r="F26" i="3"/>
  <c r="K26" i="3" s="1"/>
  <c r="D27" i="3"/>
  <c r="E27" i="3"/>
  <c r="G27" i="3"/>
  <c r="F27" i="3" s="1"/>
  <c r="K27" i="3" s="1"/>
  <c r="H27" i="3"/>
  <c r="I27" i="3"/>
  <c r="J27" i="3"/>
  <c r="F28" i="3"/>
  <c r="K28" i="3"/>
  <c r="F29" i="3"/>
  <c r="K29" i="3" s="1"/>
  <c r="D31" i="3"/>
  <c r="D30" i="3" s="1"/>
  <c r="E31" i="3"/>
  <c r="E30" i="3" s="1"/>
  <c r="G31" i="3"/>
  <c r="G30" i="3" s="1"/>
  <c r="H31" i="3"/>
  <c r="H30" i="3" s="1"/>
  <c r="I31" i="3"/>
  <c r="I30" i="3" s="1"/>
  <c r="J31" i="3"/>
  <c r="J30" i="3" s="1"/>
  <c r="F32" i="3"/>
  <c r="K32" i="3" s="1"/>
  <c r="F33" i="3"/>
  <c r="K33" i="3" s="1"/>
  <c r="D16" i="2"/>
  <c r="E16" i="2"/>
  <c r="G16" i="2"/>
  <c r="H16" i="2"/>
  <c r="H15" i="2" s="1"/>
  <c r="H14" i="2" s="1"/>
  <c r="H13" i="2" s="1"/>
  <c r="I16" i="2"/>
  <c r="I15" i="2" s="1"/>
  <c r="I14" i="2" s="1"/>
  <c r="I13" i="2" s="1"/>
  <c r="J16" i="2"/>
  <c r="J15" i="2" s="1"/>
  <c r="J14" i="2" s="1"/>
  <c r="J13" i="2" s="1"/>
  <c r="F17" i="2"/>
  <c r="K17" i="2" s="1"/>
  <c r="F18" i="2"/>
  <c r="K18" i="2"/>
  <c r="F19" i="2"/>
  <c r="K19" i="2" s="1"/>
  <c r="F20" i="2"/>
  <c r="K20" i="2"/>
  <c r="F21" i="2"/>
  <c r="K21" i="2" s="1"/>
  <c r="F22" i="2"/>
  <c r="K22" i="2"/>
  <c r="F23" i="2"/>
  <c r="K23" i="2" s="1"/>
  <c r="F24" i="2"/>
  <c r="K24" i="2"/>
  <c r="D25" i="2"/>
  <c r="E25" i="2"/>
  <c r="G25" i="2"/>
  <c r="F25" i="2" s="1"/>
  <c r="K25" i="2" s="1"/>
  <c r="H25" i="2"/>
  <c r="I25" i="2"/>
  <c r="J25" i="2"/>
  <c r="F26" i="2"/>
  <c r="K26" i="2" s="1"/>
  <c r="F27" i="2"/>
  <c r="K27" i="2"/>
  <c r="D30" i="2"/>
  <c r="D29" i="2" s="1"/>
  <c r="D28" i="2" s="1"/>
  <c r="E30" i="2"/>
  <c r="E29" i="2" s="1"/>
  <c r="E28" i="2" s="1"/>
  <c r="G30" i="2"/>
  <c r="G29" i="2" s="1"/>
  <c r="H30" i="2"/>
  <c r="H29" i="2" s="1"/>
  <c r="H28" i="2" s="1"/>
  <c r="I30" i="2"/>
  <c r="I29" i="2" s="1"/>
  <c r="I28" i="2" s="1"/>
  <c r="J30" i="2"/>
  <c r="J29" i="2" s="1"/>
  <c r="J28" i="2" s="1"/>
  <c r="F31" i="2"/>
  <c r="K31" i="2" s="1"/>
  <c r="F32" i="2"/>
  <c r="K32" i="2"/>
  <c r="F33" i="2"/>
  <c r="K33" i="2" s="1"/>
  <c r="D16" i="1"/>
  <c r="E16" i="1"/>
  <c r="F16" i="1"/>
  <c r="D25" i="1"/>
  <c r="E25" i="1"/>
  <c r="F25" i="1"/>
  <c r="D30" i="1"/>
  <c r="D29" i="1" s="1"/>
  <c r="E30" i="1"/>
  <c r="E29" i="1" s="1"/>
  <c r="F30" i="1"/>
  <c r="F29" i="1" s="1"/>
  <c r="D36" i="1"/>
  <c r="D35" i="1" s="1"/>
  <c r="D34" i="1" s="1"/>
  <c r="E36" i="1"/>
  <c r="E35" i="1" s="1"/>
  <c r="E34" i="1" s="1"/>
  <c r="F36" i="1"/>
  <c r="F35" i="1" s="1"/>
  <c r="F34" i="1" s="1"/>
  <c r="D38" i="1"/>
  <c r="E38" i="1"/>
  <c r="F38" i="1"/>
  <c r="D45" i="1"/>
  <c r="D44" i="1" s="1"/>
  <c r="E45" i="1"/>
  <c r="E44" i="1" s="1"/>
  <c r="F45" i="1"/>
  <c r="F44" i="1" s="1"/>
  <c r="F30" i="3" l="1"/>
  <c r="F19" i="3"/>
  <c r="K19" i="3" s="1"/>
  <c r="D15" i="2"/>
  <c r="D14" i="2" s="1"/>
  <c r="D13" i="2" s="1"/>
  <c r="H22" i="3"/>
  <c r="H21" i="3" s="1"/>
  <c r="E15" i="2"/>
  <c r="E14" i="2" s="1"/>
  <c r="E13" i="2" s="1"/>
  <c r="F33" i="1"/>
  <c r="F32" i="1" s="1"/>
  <c r="F31" i="3"/>
  <c r="K31" i="3" s="1"/>
  <c r="H12" i="2"/>
  <c r="E22" i="3"/>
  <c r="E21" i="3" s="1"/>
  <c r="F16" i="2"/>
  <c r="K16" i="2" s="1"/>
  <c r="D22" i="3"/>
  <c r="D21" i="3" s="1"/>
  <c r="D12" i="3" s="1"/>
  <c r="E33" i="1"/>
  <c r="E32" i="1" s="1"/>
  <c r="D33" i="1"/>
  <c r="D32" i="1" s="1"/>
  <c r="E15" i="1"/>
  <c r="E14" i="1" s="1"/>
  <c r="E13" i="1" s="1"/>
  <c r="F15" i="1"/>
  <c r="F14" i="1" s="1"/>
  <c r="F13" i="1" s="1"/>
  <c r="D15" i="1"/>
  <c r="D14" i="1" s="1"/>
  <c r="D13" i="1" s="1"/>
  <c r="D12" i="1" s="1"/>
  <c r="H12" i="3"/>
  <c r="F24" i="3"/>
  <c r="K24" i="3" s="1"/>
  <c r="G23" i="3"/>
  <c r="F18" i="3"/>
  <c r="K18" i="3" s="1"/>
  <c r="G14" i="3"/>
  <c r="F15" i="3"/>
  <c r="K15" i="3" s="1"/>
  <c r="J12" i="3"/>
  <c r="E12" i="3"/>
  <c r="K30" i="3"/>
  <c r="I12" i="3"/>
  <c r="F25" i="3"/>
  <c r="K25" i="3" s="1"/>
  <c r="F16" i="3"/>
  <c r="K16" i="3" s="1"/>
  <c r="G28" i="2"/>
  <c r="F28" i="2" s="1"/>
  <c r="K28" i="2" s="1"/>
  <c r="F29" i="2"/>
  <c r="K29" i="2" s="1"/>
  <c r="J12" i="2"/>
  <c r="E12" i="2"/>
  <c r="I12" i="2"/>
  <c r="D12" i="2"/>
  <c r="G15" i="2"/>
  <c r="F30" i="2"/>
  <c r="K30" i="2" s="1"/>
  <c r="E12" i="1" l="1"/>
  <c r="F12" i="1"/>
  <c r="F23" i="3"/>
  <c r="K23" i="3" s="1"/>
  <c r="G22" i="3"/>
  <c r="G13" i="3"/>
  <c r="F14" i="3"/>
  <c r="K14" i="3" s="1"/>
  <c r="F15" i="2"/>
  <c r="K15" i="2" s="1"/>
  <c r="G14" i="2"/>
  <c r="F13" i="3" l="1"/>
  <c r="K13" i="3" s="1"/>
  <c r="G21" i="3"/>
  <c r="F21" i="3" s="1"/>
  <c r="K21" i="3" s="1"/>
  <c r="F22" i="3"/>
  <c r="K22" i="3" s="1"/>
  <c r="F14" i="2"/>
  <c r="K14" i="2" s="1"/>
  <c r="G13" i="2"/>
  <c r="G12" i="3" l="1"/>
  <c r="F12" i="3" s="1"/>
  <c r="K12" i="3" s="1"/>
  <c r="F13" i="2"/>
  <c r="K13" i="2" s="1"/>
  <c r="G12" i="2"/>
  <c r="F12" i="2" s="1"/>
  <c r="K12" i="2" s="1"/>
</calcChain>
</file>

<file path=xl/sharedStrings.xml><?xml version="1.0" encoding="utf-8"?>
<sst xmlns="http://schemas.openxmlformats.org/spreadsheetml/2006/main" count="459" uniqueCount="176">
  <si>
    <t>CONSOLIDAT</t>
  </si>
  <si>
    <t>CUI: 4842400</t>
  </si>
  <si>
    <t xml:space="preserve"> Anexa 9</t>
  </si>
  <si>
    <t>Cont de executie - Venituri - Bugetul institutiilor publice si activitatilor finantate integral sau partial din venituri proprii</t>
  </si>
  <si>
    <t>Trimestrul: 4, Anul: 2025</t>
  </si>
  <si>
    <t>Denumirea indicatorilor</t>
  </si>
  <si>
    <t>A</t>
  </si>
  <si>
    <t>Cod indicator</t>
  </si>
  <si>
    <t>B</t>
  </si>
  <si>
    <t>Prevederi bugetare anuale aprobate la finele perioadei de raportare</t>
  </si>
  <si>
    <t>Prevederi bugetare trimestriale cumulate</t>
  </si>
  <si>
    <t>Drepturi constatate</t>
  </si>
  <si>
    <t>Total, din care:</t>
  </si>
  <si>
    <t>3=4+5</t>
  </si>
  <si>
    <t>din anii precedenţi</t>
  </si>
  <si>
    <t>din anul  curent</t>
  </si>
  <si>
    <t>Încasări realizate</t>
  </si>
  <si>
    <t>Stingeri pe alte căi decât încasări</t>
  </si>
  <si>
    <t>Drepturi constatate de încasat</t>
  </si>
  <si>
    <t>8=3-6-7</t>
  </si>
  <si>
    <t>1</t>
  </si>
  <si>
    <t>TOTAL VENITURI (cod 00.02+00.15+00.17+45.10+46.10+48.10)</t>
  </si>
  <si>
    <t>00.01</t>
  </si>
  <si>
    <t>2</t>
  </si>
  <si>
    <t>I.  VENITURI CURENTE ( cod 00.03+00.12)</t>
  </si>
  <si>
    <t>00.02</t>
  </si>
  <si>
    <t>12</t>
  </si>
  <si>
    <t>C.   VENITURI NEFISCALE ( cod 00.13+00.14)</t>
  </si>
  <si>
    <t>00.12</t>
  </si>
  <si>
    <t>25</t>
  </si>
  <si>
    <t>C2.  VANZARI DE BUNURI SI SERVICII (cod 33.10+34.10+35.10+36.10+37.10)</t>
  </si>
  <si>
    <t>00.14</t>
  </si>
  <si>
    <t>26</t>
  </si>
  <si>
    <t xml:space="preserve">Venituri din prestari de servicii si alte activitati (cod 33.10.05+33.10.08+33.10.13+33.10.14+33.10.16+33.10.17+33.10.19+33.10.21+33.10.50) </t>
  </si>
  <si>
    <t>33.10</t>
  </si>
  <si>
    <t>28</t>
  </si>
  <si>
    <t>Taxe si alte venituri in invatamnt</t>
  </si>
  <si>
    <t>33.10.05</t>
  </si>
  <si>
    <t>29</t>
  </si>
  <si>
    <t>Venituri din prestari de servicii</t>
  </si>
  <si>
    <t>33.10.08</t>
  </si>
  <si>
    <t>32</t>
  </si>
  <si>
    <t>Contributia elevilor si studentilor pentru internate, camine si cantine</t>
  </si>
  <si>
    <t>33.10.14</t>
  </si>
  <si>
    <t>33</t>
  </si>
  <si>
    <t>Venituri din valorificarea produselor obtinute din activitatea proprie sau anexa</t>
  </si>
  <si>
    <t>33.10.16</t>
  </si>
  <si>
    <t>35</t>
  </si>
  <si>
    <t>Venituri din serbari si spectacole scolare, manifestari culturale, artistice si sportive</t>
  </si>
  <si>
    <t>33.10.19</t>
  </si>
  <si>
    <t>37</t>
  </si>
  <si>
    <t>Venituri din contractele incheiate cu casele de asigurari sociale de sanatate</t>
  </si>
  <si>
    <t>33.10.21</t>
  </si>
  <si>
    <t>38</t>
  </si>
  <si>
    <t>Venituri din contractele incheiate cu directiile de sanatate publica din sume alocate de la bugetul de stat</t>
  </si>
  <si>
    <t>33.10.30</t>
  </si>
  <si>
    <t>41</t>
  </si>
  <si>
    <t>Alte venituri din prestari de servicii si alte activitati</t>
  </si>
  <si>
    <t>33.10.50</t>
  </si>
  <si>
    <t>55</t>
  </si>
  <si>
    <t>Transferuri voluntare, altele decât subvenţiile (cod 37.10.01+37.10.50)</t>
  </si>
  <si>
    <t>37.10</t>
  </si>
  <si>
    <t>56</t>
  </si>
  <si>
    <t>Donatii si sponsorizari</t>
  </si>
  <si>
    <t>37.10.01</t>
  </si>
  <si>
    <t>57</t>
  </si>
  <si>
    <t xml:space="preserve">Vărsăminte din secţiunea de funcţionare pentru finanţarea secţiunii de dezvoltare a bugetului local (cu semnul minus) </t>
  </si>
  <si>
    <t>37.10.03</t>
  </si>
  <si>
    <t>58</t>
  </si>
  <si>
    <t>Vărsăminte din secţiunea de funcţionare</t>
  </si>
  <si>
    <t>37.10.04</t>
  </si>
  <si>
    <t>60</t>
  </si>
  <si>
    <t>II. VENITURI DIN CAPITAL (cod 39.10)</t>
  </si>
  <si>
    <t>00.15</t>
  </si>
  <si>
    <t>61</t>
  </si>
  <si>
    <t>Venituri din valorificarea unor bunuri (cod 39.10.01+39.10.50)</t>
  </si>
  <si>
    <t>39.10</t>
  </si>
  <si>
    <t>62</t>
  </si>
  <si>
    <t>Venituri din valorificarea unor bunuri ale institutiilor publice</t>
  </si>
  <si>
    <t>39.10.01</t>
  </si>
  <si>
    <t>78</t>
  </si>
  <si>
    <t>IV.  SUBVENTII (cod 00.18)</t>
  </si>
  <si>
    <t>00.17</t>
  </si>
  <si>
    <t>79</t>
  </si>
  <si>
    <t>SUBVENTII DE LA ALTE NIVELE ALE ADMINISTRATIEI PUBLICE (cod 42.10+43.10)</t>
  </si>
  <si>
    <t>00.18</t>
  </si>
  <si>
    <t>80</t>
  </si>
  <si>
    <t>Subventii de la bugetul de stat (cod 00.19)</t>
  </si>
  <si>
    <t>42.10</t>
  </si>
  <si>
    <t>81</t>
  </si>
  <si>
    <t>A. De capital ( cod 42.10.11+42.10.39)</t>
  </si>
  <si>
    <t>00.19</t>
  </si>
  <si>
    <t>108</t>
  </si>
  <si>
    <t>Subvenţii de la bugetul de stat necesare susţinerii derulării proiectelor finanţate din fonduri externe nerambursabile (FEN) postaderare, aferete perioadei de programare 2021-2027</t>
  </si>
  <si>
    <t>42.10.93</t>
  </si>
  <si>
    <t>110</t>
  </si>
  <si>
    <t>Subvenţii de la bugetul de stat către instituţii publice finanţate parţial sau integral din venituri proprii pentru proiecte finanţate din FEN postaderare, aferente perioadei de programare 2021-2027</t>
  </si>
  <si>
    <t>42.10.93.04</t>
  </si>
  <si>
    <t>112</t>
  </si>
  <si>
    <t>SUBVENTII DE LA ALTE ADMINISTRATII (cod43.10.09+43.10.10+43.10.14 la 43.10.17+43.10.19+43.10.22+43.10.25+43.10.26+43.10.27+43.10.31+43.10.32+43.10.33+43.10.34+43.10.35+43.10.37+43.10.38+43.10.40+43.10.43+43.10.45)</t>
  </si>
  <si>
    <t>43.10</t>
  </si>
  <si>
    <t>113</t>
  </si>
  <si>
    <t>Subventii pentru institutii publice</t>
  </si>
  <si>
    <t>43.10.09</t>
  </si>
  <si>
    <t>114</t>
  </si>
  <si>
    <t>Subventii din bugetele locale pentru finantarea cheltuielilor curente din domeniul sanatatii</t>
  </si>
  <si>
    <t>43.10.10</t>
  </si>
  <si>
    <t>116</t>
  </si>
  <si>
    <t>Subventii din bugetele locale pentru finantarea cheltuielilor de capital din domeniul sanatatii</t>
  </si>
  <si>
    <t>43.10.14</t>
  </si>
  <si>
    <t>126</t>
  </si>
  <si>
    <t>Subventii pentru institutii publice destinate sectiunii de dezvolatare</t>
  </si>
  <si>
    <t>43.10.19</t>
  </si>
  <si>
    <t>135</t>
  </si>
  <si>
    <t>Subventii din bugetul Fondului national unic de asigurări sociale de sănătate pentru acoperirea cresterilor salariale</t>
  </si>
  <si>
    <t>43.10.33</t>
  </si>
  <si>
    <t>158</t>
  </si>
  <si>
    <t>Sume FEN postaderare in contul platilor efectuate si prefinantari (cod 45.10.01 la 45.10.05 +45.10.07+45.10.08+45.10.15+45.10.16)</t>
  </si>
  <si>
    <t>45.10</t>
  </si>
  <si>
    <t>228</t>
  </si>
  <si>
    <t>Fondul European de Dezvoltare Regională (FEDR), aferent cadrului financiar 2021-2027</t>
  </si>
  <si>
    <t>45.10.48</t>
  </si>
  <si>
    <t>229</t>
  </si>
  <si>
    <t>Sume primite în contul plăţilor efectuate în anul curent</t>
  </si>
  <si>
    <t>45.10.48.01</t>
  </si>
  <si>
    <t>230</t>
  </si>
  <si>
    <t>Sume primite în contul plăţilor efectuate în anii anteriori</t>
  </si>
  <si>
    <t>45.10.48.02</t>
  </si>
  <si>
    <t>PRIMAR</t>
  </si>
  <si>
    <t>NEGURĂ MIHĂIŢĂ</t>
  </si>
  <si>
    <t>DIRECTOR EXECUTIV</t>
  </si>
  <si>
    <t>FLORESCU IULIANA</t>
  </si>
  <si>
    <t/>
  </si>
  <si>
    <t>Cont de executie - Venituri - Bugetul institutiilor publice si activitatilor finantate integral sau partial din venituri proprii - sectiunea functionare</t>
  </si>
  <si>
    <t>VENITURILE SECŢIUNII DE FUNCŢIONARE - TOTAL</t>
  </si>
  <si>
    <t>54</t>
  </si>
  <si>
    <t>67</t>
  </si>
  <si>
    <t>68</t>
  </si>
  <si>
    <t>75</t>
  </si>
  <si>
    <t>76</t>
  </si>
  <si>
    <t>77</t>
  </si>
  <si>
    <t>82</t>
  </si>
  <si>
    <t>Cont de executie - Venituri - Bugetul institutiilor publice si activitatilor finantate integral sau partial din venituri proprii - sectiunea dezvoltare</t>
  </si>
  <si>
    <t>VENITURILE SECŢIUNII DE DEZVOLTARE - TOTAL</t>
  </si>
  <si>
    <t>3</t>
  </si>
  <si>
    <t>4</t>
  </si>
  <si>
    <t>7</t>
  </si>
  <si>
    <t>8</t>
  </si>
  <si>
    <t>9</t>
  </si>
  <si>
    <t>10</t>
  </si>
  <si>
    <t>11</t>
  </si>
  <si>
    <t>22</t>
  </si>
  <si>
    <t>23</t>
  </si>
  <si>
    <t>24</t>
  </si>
  <si>
    <t>48</t>
  </si>
  <si>
    <t>50</t>
  </si>
  <si>
    <t>52</t>
  </si>
  <si>
    <t>53</t>
  </si>
  <si>
    <t>83</t>
  </si>
  <si>
    <t>153</t>
  </si>
  <si>
    <t>154</t>
  </si>
  <si>
    <t>155</t>
  </si>
  <si>
    <t>CONSILIUL LOCAL</t>
  </si>
  <si>
    <t>Prevederi bugetare initiale</t>
  </si>
  <si>
    <t>Prevederi bugetare definitive</t>
  </si>
  <si>
    <t>Sectiunea de dezvoltare</t>
  </si>
  <si>
    <t>Sectiunea de functionare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</si>
  <si>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</si>
  <si>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</si>
  <si>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</si>
  <si>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</si>
  <si>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</si>
  <si>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</si>
  <si>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</si>
  <si>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</si>
  <si>
    <t>MUNICIPIUL CÂMPULUNG MOLDOVENESC                                               ANEXA NR. 3 LA HCL NR. 53/2026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</si>
</sst>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4"/>
      <color theme="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8" fillId="0" borderId="0" xfId="0" applyNumberFormat="1" applyFont="1" applyAlignment="1">
      <alignment wrapText="1" shrinkToFit="1"/>
    </xf>
    <xf numFmtId="0" fontId="8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49" fontId="3" fillId="0" borderId="0" xfId="0" applyNumberFormat="1" applyFont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7" fillId="0" borderId="0" xfId="0" applyNumberFormat="1" applyFont="1" applyAlignment="1">
      <alignment horizontal="center" vertical="center" wrapText="1" shrinkToFit="1"/>
    </xf>
    <xf numFmtId="49" fontId="0" fillId="0" borderId="0" xfId="0" applyNumberForma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5C6CB-47D4-4A2D-959A-F82C1FE9D2DF}">
  <dimension ref="A1:G121"/>
  <sheetViews>
    <sheetView tabSelected="1" workbookViewId="0">
      <selection sqref="A1:F1"/>
    </sheetView>
  </sheetViews>
  <sheetFormatPr defaultRowHeight="15" x14ac:dyDescent="0.25"/>
  <cols>
    <col min="1" max="1" width="3.7109375" customWidth="1"/>
    <col min="2" max="2" width="41.85546875" customWidth="1"/>
    <col min="3" max="3" width="10.85546875" customWidth="1"/>
    <col min="4" max="5" width="14.42578125" customWidth="1"/>
    <col min="6" max="6" width="12.7109375" customWidth="1"/>
  </cols>
  <sheetData>
    <row r="1" spans="1:6" x14ac:dyDescent="0.25">
      <c r="A1" s="14" t="s">
        <v>175</v>
      </c>
      <c r="B1" s="14"/>
      <c r="C1" s="14"/>
      <c r="D1" s="14"/>
      <c r="E1" s="14"/>
      <c r="F1" s="14"/>
    </row>
    <row r="2" spans="1:6" x14ac:dyDescent="0.25">
      <c r="A2" s="14" t="s">
        <v>162</v>
      </c>
      <c r="B2" s="14"/>
      <c r="C2" s="14"/>
      <c r="D2" s="14"/>
      <c r="E2" s="14"/>
      <c r="F2" s="14"/>
    </row>
    <row r="3" spans="1:6" x14ac:dyDescent="0.25">
      <c r="A3" s="15"/>
      <c r="B3" s="15"/>
      <c r="C3" s="15"/>
      <c r="D3" s="15"/>
      <c r="E3" s="15"/>
      <c r="F3" s="15"/>
    </row>
    <row r="4" spans="1:6" ht="47.25" customHeight="1" x14ac:dyDescent="0.25">
      <c r="A4" s="16" t="s">
        <v>3</v>
      </c>
      <c r="B4" s="16"/>
      <c r="C4" s="16"/>
      <c r="D4" s="16"/>
      <c r="E4" s="16"/>
      <c r="F4" s="16"/>
    </row>
    <row r="5" spans="1:6" x14ac:dyDescent="0.25">
      <c r="A5" s="17" t="s">
        <v>4</v>
      </c>
      <c r="B5" s="17"/>
      <c r="C5" s="17"/>
      <c r="D5" s="17"/>
      <c r="E5" s="17"/>
      <c r="F5" s="17"/>
    </row>
    <row r="6" spans="1:6" ht="15.75" thickBot="1" x14ac:dyDescent="0.3"/>
    <row r="7" spans="1:6" s="2" customFormat="1" ht="15.75" thickBot="1" x14ac:dyDescent="0.3">
      <c r="A7" s="12" t="s">
        <v>5</v>
      </c>
      <c r="B7" s="12"/>
      <c r="C7" s="12" t="s">
        <v>7</v>
      </c>
      <c r="D7" s="12" t="s">
        <v>163</v>
      </c>
      <c r="E7" s="12" t="s">
        <v>164</v>
      </c>
      <c r="F7" s="12" t="s">
        <v>16</v>
      </c>
    </row>
    <row r="8" spans="1:6" s="2" customFormat="1" ht="15.75" thickBot="1" x14ac:dyDescent="0.3">
      <c r="A8" s="12"/>
      <c r="B8" s="12"/>
      <c r="C8" s="12"/>
      <c r="D8" s="12"/>
      <c r="E8" s="12"/>
      <c r="F8" s="12"/>
    </row>
    <row r="9" spans="1:6" s="2" customFormat="1" ht="15.75" thickBot="1" x14ac:dyDescent="0.3">
      <c r="A9" s="12"/>
      <c r="B9" s="12"/>
      <c r="C9" s="12"/>
      <c r="D9" s="12"/>
      <c r="E9" s="12"/>
      <c r="F9" s="12"/>
    </row>
    <row r="10" spans="1:6" s="2" customFormat="1" ht="15.75" thickBot="1" x14ac:dyDescent="0.3">
      <c r="A10" s="12"/>
      <c r="B10" s="12"/>
      <c r="C10" s="12"/>
      <c r="D10" s="12"/>
      <c r="E10" s="12"/>
      <c r="F10" s="12"/>
    </row>
    <row r="11" spans="1:6" s="2" customFormat="1" ht="15.75" thickBot="1" x14ac:dyDescent="0.3">
      <c r="A11" s="12" t="s">
        <v>6</v>
      </c>
      <c r="B11" s="12"/>
      <c r="C11" s="1" t="s">
        <v>8</v>
      </c>
      <c r="D11" s="1">
        <v>1</v>
      </c>
      <c r="E11" s="1">
        <v>2</v>
      </c>
      <c r="F11" s="1">
        <v>6</v>
      </c>
    </row>
    <row r="12" spans="1:6" s="2" customFormat="1" ht="22.5" x14ac:dyDescent="0.25">
      <c r="A12" s="5" t="s">
        <v>20</v>
      </c>
      <c r="B12" s="5" t="s">
        <v>21</v>
      </c>
      <c r="C12" s="5" t="s">
        <v>22</v>
      </c>
      <c r="D12" s="6">
        <f>D13+D29+D32+D44</f>
        <v>68692670</v>
      </c>
      <c r="E12" s="6">
        <f>E13+E29+E32+E44</f>
        <v>67634180</v>
      </c>
      <c r="F12" s="6">
        <f>F13+F29+F32+F44</f>
        <v>66221596</v>
      </c>
    </row>
    <row r="13" spans="1:6" s="2" customFormat="1" x14ac:dyDescent="0.25">
      <c r="A13" s="5" t="s">
        <v>23</v>
      </c>
      <c r="B13" s="5" t="s">
        <v>24</v>
      </c>
      <c r="C13" s="5" t="s">
        <v>25</v>
      </c>
      <c r="D13" s="6">
        <f>+D14</f>
        <v>33739600</v>
      </c>
      <c r="E13" s="6">
        <f>+E14</f>
        <v>31034210</v>
      </c>
      <c r="F13" s="6">
        <f t="shared" ref="F13:F14" si="0">+F14</f>
        <v>30585364</v>
      </c>
    </row>
    <row r="14" spans="1:6" s="2" customFormat="1" x14ac:dyDescent="0.25">
      <c r="A14" s="5" t="s">
        <v>26</v>
      </c>
      <c r="B14" s="5" t="s">
        <v>27</v>
      </c>
      <c r="C14" s="5" t="s">
        <v>28</v>
      </c>
      <c r="D14" s="6">
        <f>+D15</f>
        <v>33739600</v>
      </c>
      <c r="E14" s="6">
        <f>+E15</f>
        <v>31034210</v>
      </c>
      <c r="F14" s="6">
        <f t="shared" si="0"/>
        <v>30585364</v>
      </c>
    </row>
    <row r="15" spans="1:6" s="2" customFormat="1" ht="22.5" x14ac:dyDescent="0.25">
      <c r="A15" s="5" t="s">
        <v>29</v>
      </c>
      <c r="B15" s="5" t="s">
        <v>30</v>
      </c>
      <c r="C15" s="5" t="s">
        <v>31</v>
      </c>
      <c r="D15" s="6">
        <f>D16+D25</f>
        <v>33739600</v>
      </c>
      <c r="E15" s="6">
        <f>E16+E25</f>
        <v>31034210</v>
      </c>
      <c r="F15" s="6">
        <f>F16+F25</f>
        <v>30585364</v>
      </c>
    </row>
    <row r="16" spans="1:6" s="2" customFormat="1" ht="43.5" x14ac:dyDescent="0.25">
      <c r="A16" s="5" t="s">
        <v>32</v>
      </c>
      <c r="B16" s="5" t="s">
        <v>33</v>
      </c>
      <c r="C16" s="5" t="s">
        <v>34</v>
      </c>
      <c r="D16" s="6">
        <f>+D17+D18+D19+D20+D21+D22+D23+D24</f>
        <v>33728600</v>
      </c>
      <c r="E16" s="6">
        <f>+E17+E18+E19+E20+E21+E22+E23+E24</f>
        <v>31003010</v>
      </c>
      <c r="F16" s="6">
        <f>+F17+F18+F19+F20+F21+F22+F23+F24</f>
        <v>30554164</v>
      </c>
    </row>
    <row r="17" spans="1:6" s="2" customFormat="1" x14ac:dyDescent="0.25">
      <c r="A17" s="5" t="s">
        <v>35</v>
      </c>
      <c r="B17" s="5" t="s">
        <v>36</v>
      </c>
      <c r="C17" s="5" t="s">
        <v>37</v>
      </c>
      <c r="D17" s="6">
        <v>35000</v>
      </c>
      <c r="E17" s="6">
        <v>35000</v>
      </c>
      <c r="F17" s="6">
        <v>29489</v>
      </c>
    </row>
    <row r="18" spans="1:6" s="2" customFormat="1" x14ac:dyDescent="0.25">
      <c r="A18" s="5" t="s">
        <v>38</v>
      </c>
      <c r="B18" s="5" t="s">
        <v>39</v>
      </c>
      <c r="C18" s="5" t="s">
        <v>40</v>
      </c>
      <c r="D18" s="6">
        <v>654000</v>
      </c>
      <c r="E18" s="6">
        <v>709000</v>
      </c>
      <c r="F18" s="6">
        <v>767942</v>
      </c>
    </row>
    <row r="19" spans="1:6" s="2" customFormat="1" ht="22.5" x14ac:dyDescent="0.25">
      <c r="A19" s="5" t="s">
        <v>41</v>
      </c>
      <c r="B19" s="5" t="s">
        <v>42</v>
      </c>
      <c r="C19" s="5" t="s">
        <v>43</v>
      </c>
      <c r="D19" s="6">
        <v>850000</v>
      </c>
      <c r="E19" s="6">
        <v>850000</v>
      </c>
      <c r="F19" s="6">
        <v>702486</v>
      </c>
    </row>
    <row r="20" spans="1:6" s="2" customFormat="1" ht="22.5" x14ac:dyDescent="0.25">
      <c r="A20" s="5" t="s">
        <v>44</v>
      </c>
      <c r="B20" s="5" t="s">
        <v>45</v>
      </c>
      <c r="C20" s="5" t="s">
        <v>46</v>
      </c>
      <c r="D20" s="6">
        <v>40000</v>
      </c>
      <c r="E20" s="6">
        <v>50000</v>
      </c>
      <c r="F20" s="6">
        <v>33677</v>
      </c>
    </row>
    <row r="21" spans="1:6" s="2" customFormat="1" ht="22.5" x14ac:dyDescent="0.25">
      <c r="A21" s="5" t="s">
        <v>47</v>
      </c>
      <c r="B21" s="5" t="s">
        <v>48</v>
      </c>
      <c r="C21" s="5" t="s">
        <v>49</v>
      </c>
      <c r="D21" s="6">
        <v>0</v>
      </c>
      <c r="E21" s="6">
        <v>0</v>
      </c>
      <c r="F21" s="6">
        <v>13150</v>
      </c>
    </row>
    <row r="22" spans="1:6" s="2" customFormat="1" ht="22.5" x14ac:dyDescent="0.25">
      <c r="A22" s="5" t="s">
        <v>50</v>
      </c>
      <c r="B22" s="5" t="s">
        <v>51</v>
      </c>
      <c r="C22" s="5" t="s">
        <v>52</v>
      </c>
      <c r="D22" s="6">
        <v>30200000</v>
      </c>
      <c r="E22" s="6">
        <v>27394410</v>
      </c>
      <c r="F22" s="6">
        <v>27139111</v>
      </c>
    </row>
    <row r="23" spans="1:6" s="2" customFormat="1" ht="33" x14ac:dyDescent="0.25">
      <c r="A23" s="5" t="s">
        <v>53</v>
      </c>
      <c r="B23" s="5" t="s">
        <v>54</v>
      </c>
      <c r="C23" s="5" t="s">
        <v>55</v>
      </c>
      <c r="D23" s="6">
        <v>1624000</v>
      </c>
      <c r="E23" s="6">
        <v>1669000</v>
      </c>
      <c r="F23" s="6">
        <v>1605722</v>
      </c>
    </row>
    <row r="24" spans="1:6" s="2" customFormat="1" ht="22.5" x14ac:dyDescent="0.25">
      <c r="A24" s="5" t="s">
        <v>56</v>
      </c>
      <c r="B24" s="5" t="s">
        <v>57</v>
      </c>
      <c r="C24" s="5" t="s">
        <v>58</v>
      </c>
      <c r="D24" s="6">
        <v>325600</v>
      </c>
      <c r="E24" s="6">
        <v>295600</v>
      </c>
      <c r="F24" s="6">
        <v>262587</v>
      </c>
    </row>
    <row r="25" spans="1:6" s="2" customFormat="1" ht="22.5" x14ac:dyDescent="0.25">
      <c r="A25" s="5" t="s">
        <v>59</v>
      </c>
      <c r="B25" s="5" t="s">
        <v>60</v>
      </c>
      <c r="C25" s="5" t="s">
        <v>61</v>
      </c>
      <c r="D25" s="6">
        <f>D26+D27+D28</f>
        <v>11000</v>
      </c>
      <c r="E25" s="6">
        <f>E26+E27+E28</f>
        <v>31200</v>
      </c>
      <c r="F25" s="6">
        <f>F26+F27+F28</f>
        <v>31200</v>
      </c>
    </row>
    <row r="26" spans="1:6" s="2" customFormat="1" x14ac:dyDescent="0.25">
      <c r="A26" s="5" t="s">
        <v>62</v>
      </c>
      <c r="B26" s="5" t="s">
        <v>63</v>
      </c>
      <c r="C26" s="5" t="s">
        <v>64</v>
      </c>
      <c r="D26" s="6">
        <v>11000</v>
      </c>
      <c r="E26" s="6">
        <v>31200</v>
      </c>
      <c r="F26" s="6">
        <v>31200</v>
      </c>
    </row>
    <row r="27" spans="1:6" s="2" customFormat="1" ht="33" x14ac:dyDescent="0.25">
      <c r="A27" s="5" t="s">
        <v>65</v>
      </c>
      <c r="B27" s="5" t="s">
        <v>66</v>
      </c>
      <c r="C27" s="5" t="s">
        <v>67</v>
      </c>
      <c r="D27" s="6">
        <v>-270150</v>
      </c>
      <c r="E27" s="6">
        <v>-439800</v>
      </c>
      <c r="F27" s="6">
        <v>-380766</v>
      </c>
    </row>
    <row r="28" spans="1:6" s="2" customFormat="1" x14ac:dyDescent="0.25">
      <c r="A28" s="5" t="s">
        <v>68</v>
      </c>
      <c r="B28" s="5" t="s">
        <v>69</v>
      </c>
      <c r="C28" s="5" t="s">
        <v>70</v>
      </c>
      <c r="D28" s="6">
        <v>270150</v>
      </c>
      <c r="E28" s="6">
        <v>439800</v>
      </c>
      <c r="F28" s="6">
        <v>380766</v>
      </c>
    </row>
    <row r="29" spans="1:6" s="2" customFormat="1" x14ac:dyDescent="0.25">
      <c r="A29" s="5" t="s">
        <v>71</v>
      </c>
      <c r="B29" s="5" t="s">
        <v>72</v>
      </c>
      <c r="C29" s="5" t="s">
        <v>73</v>
      </c>
      <c r="D29" s="6">
        <f>D30</f>
        <v>0</v>
      </c>
      <c r="E29" s="6">
        <f>E30</f>
        <v>1700</v>
      </c>
      <c r="F29" s="6">
        <f t="shared" ref="F29:F30" si="1">F30</f>
        <v>1728</v>
      </c>
    </row>
    <row r="30" spans="1:6" s="2" customFormat="1" ht="22.5" x14ac:dyDescent="0.25">
      <c r="A30" s="5" t="s">
        <v>74</v>
      </c>
      <c r="B30" s="5" t="s">
        <v>75</v>
      </c>
      <c r="C30" s="5" t="s">
        <v>76</v>
      </c>
      <c r="D30" s="6">
        <f>D31</f>
        <v>0</v>
      </c>
      <c r="E30" s="6">
        <f>E31</f>
        <v>1700</v>
      </c>
      <c r="F30" s="6">
        <f t="shared" si="1"/>
        <v>1728</v>
      </c>
    </row>
    <row r="31" spans="1:6" s="2" customFormat="1" ht="22.5" x14ac:dyDescent="0.25">
      <c r="A31" s="5" t="s">
        <v>77</v>
      </c>
      <c r="B31" s="5" t="s">
        <v>78</v>
      </c>
      <c r="C31" s="5" t="s">
        <v>79</v>
      </c>
      <c r="D31" s="6">
        <v>0</v>
      </c>
      <c r="E31" s="6">
        <v>1700</v>
      </c>
      <c r="F31" s="6">
        <v>1728</v>
      </c>
    </row>
    <row r="32" spans="1:6" s="2" customFormat="1" x14ac:dyDescent="0.25">
      <c r="A32" s="5" t="s">
        <v>80</v>
      </c>
      <c r="B32" s="5" t="s">
        <v>81</v>
      </c>
      <c r="C32" s="5" t="s">
        <v>82</v>
      </c>
      <c r="D32" s="6">
        <f>D33</f>
        <v>34953070</v>
      </c>
      <c r="E32" s="6">
        <f>E33</f>
        <v>36181770</v>
      </c>
      <c r="F32" s="6">
        <f>F33</f>
        <v>35634504</v>
      </c>
    </row>
    <row r="33" spans="1:6" s="2" customFormat="1" ht="22.5" x14ac:dyDescent="0.25">
      <c r="A33" s="5" t="s">
        <v>83</v>
      </c>
      <c r="B33" s="5" t="s">
        <v>84</v>
      </c>
      <c r="C33" s="5" t="s">
        <v>85</v>
      </c>
      <c r="D33" s="6">
        <f>D34+D38</f>
        <v>34953070</v>
      </c>
      <c r="E33" s="6">
        <f>E34+E38</f>
        <v>36181770</v>
      </c>
      <c r="F33" s="6">
        <f>F34+F38</f>
        <v>35634504</v>
      </c>
    </row>
    <row r="34" spans="1:6" s="2" customFormat="1" x14ac:dyDescent="0.25">
      <c r="A34" s="5" t="s">
        <v>86</v>
      </c>
      <c r="B34" s="5" t="s">
        <v>87</v>
      </c>
      <c r="C34" s="5" t="s">
        <v>88</v>
      </c>
      <c r="D34" s="6">
        <f>D35</f>
        <v>0</v>
      </c>
      <c r="E34" s="6">
        <f>E35</f>
        <v>63700</v>
      </c>
      <c r="F34" s="6">
        <f>F35</f>
        <v>0</v>
      </c>
    </row>
    <row r="35" spans="1:6" s="2" customFormat="1" x14ac:dyDescent="0.25">
      <c r="A35" s="5" t="s">
        <v>89</v>
      </c>
      <c r="B35" s="5" t="s">
        <v>90</v>
      </c>
      <c r="C35" s="5" t="s">
        <v>91</v>
      </c>
      <c r="D35" s="6">
        <f>+D36</f>
        <v>0</v>
      </c>
      <c r="E35" s="6">
        <f>+E36</f>
        <v>63700</v>
      </c>
      <c r="F35" s="6">
        <f t="shared" ref="F35:F36" si="2">+F36</f>
        <v>0</v>
      </c>
    </row>
    <row r="36" spans="1:6" s="2" customFormat="1" ht="54" x14ac:dyDescent="0.25">
      <c r="A36" s="5" t="s">
        <v>92</v>
      </c>
      <c r="B36" s="5" t="s">
        <v>93</v>
      </c>
      <c r="C36" s="5" t="s">
        <v>94</v>
      </c>
      <c r="D36" s="6">
        <f>+D37</f>
        <v>0</v>
      </c>
      <c r="E36" s="6">
        <f>+E37</f>
        <v>63700</v>
      </c>
      <c r="F36" s="6">
        <f t="shared" si="2"/>
        <v>0</v>
      </c>
    </row>
    <row r="37" spans="1:6" s="2" customFormat="1" ht="54" x14ac:dyDescent="0.25">
      <c r="A37" s="5" t="s">
        <v>95</v>
      </c>
      <c r="B37" s="5" t="s">
        <v>96</v>
      </c>
      <c r="C37" s="5" t="s">
        <v>97</v>
      </c>
      <c r="D37" s="6">
        <v>0</v>
      </c>
      <c r="E37" s="6">
        <v>63700</v>
      </c>
      <c r="F37" s="6">
        <v>0</v>
      </c>
    </row>
    <row r="38" spans="1:6" s="2" customFormat="1" ht="64.5" x14ac:dyDescent="0.25">
      <c r="A38" s="5" t="s">
        <v>98</v>
      </c>
      <c r="B38" s="5" t="s">
        <v>99</v>
      </c>
      <c r="C38" s="5" t="s">
        <v>100</v>
      </c>
      <c r="D38" s="6">
        <f>D39+D40+D41+D42+D43</f>
        <v>34953070</v>
      </c>
      <c r="E38" s="6">
        <f>E39+E40+E41+E42+E43</f>
        <v>36118070</v>
      </c>
      <c r="F38" s="6">
        <f>F39+F40+F41+F42+F43</f>
        <v>35634504</v>
      </c>
    </row>
    <row r="39" spans="1:6" s="2" customFormat="1" ht="22.5" x14ac:dyDescent="0.25">
      <c r="A39" s="5" t="s">
        <v>101</v>
      </c>
      <c r="B39" s="5" t="s">
        <v>102</v>
      </c>
      <c r="C39" s="5" t="s">
        <v>103</v>
      </c>
      <c r="D39" s="6">
        <v>2472000</v>
      </c>
      <c r="E39" s="6">
        <v>2481000</v>
      </c>
      <c r="F39" s="6">
        <v>2125537</v>
      </c>
    </row>
    <row r="40" spans="1:6" s="2" customFormat="1" ht="22.5" x14ac:dyDescent="0.25">
      <c r="A40" s="5" t="s">
        <v>104</v>
      </c>
      <c r="B40" s="5" t="s">
        <v>105</v>
      </c>
      <c r="C40" s="5" t="s">
        <v>106</v>
      </c>
      <c r="D40" s="6">
        <v>400000</v>
      </c>
      <c r="E40" s="6">
        <v>400000</v>
      </c>
      <c r="F40" s="6">
        <v>400000</v>
      </c>
    </row>
    <row r="41" spans="1:6" s="2" customFormat="1" ht="22.5" x14ac:dyDescent="0.25">
      <c r="A41" s="5" t="s">
        <v>107</v>
      </c>
      <c r="B41" s="5" t="s">
        <v>108</v>
      </c>
      <c r="C41" s="5" t="s">
        <v>109</v>
      </c>
      <c r="D41" s="6">
        <v>152000</v>
      </c>
      <c r="E41" s="6">
        <v>152000</v>
      </c>
      <c r="F41" s="6">
        <v>152000</v>
      </c>
    </row>
    <row r="42" spans="1:6" s="2" customFormat="1" ht="22.5" x14ac:dyDescent="0.25">
      <c r="A42" s="5" t="s">
        <v>110</v>
      </c>
      <c r="B42" s="5" t="s">
        <v>111</v>
      </c>
      <c r="C42" s="5" t="s">
        <v>112</v>
      </c>
      <c r="D42" s="6">
        <v>328000</v>
      </c>
      <c r="E42" s="6">
        <v>384000</v>
      </c>
      <c r="F42" s="6">
        <v>294983</v>
      </c>
    </row>
    <row r="43" spans="1:6" s="2" customFormat="1" ht="33" x14ac:dyDescent="0.25">
      <c r="A43" s="5" t="s">
        <v>113</v>
      </c>
      <c r="B43" s="5" t="s">
        <v>114</v>
      </c>
      <c r="C43" s="5" t="s">
        <v>115</v>
      </c>
      <c r="D43" s="6">
        <v>31601070</v>
      </c>
      <c r="E43" s="6">
        <v>32701070</v>
      </c>
      <c r="F43" s="6">
        <v>32661984</v>
      </c>
    </row>
    <row r="44" spans="1:6" s="2" customFormat="1" ht="43.5" x14ac:dyDescent="0.25">
      <c r="A44" s="5" t="s">
        <v>116</v>
      </c>
      <c r="B44" s="5" t="s">
        <v>117</v>
      </c>
      <c r="C44" s="5" t="s">
        <v>118</v>
      </c>
      <c r="D44" s="6">
        <f>+D45</f>
        <v>0</v>
      </c>
      <c r="E44" s="6">
        <f>+E45</f>
        <v>416500</v>
      </c>
      <c r="F44" s="6">
        <f>+F45</f>
        <v>0</v>
      </c>
    </row>
    <row r="45" spans="1:6" s="2" customFormat="1" ht="22.5" x14ac:dyDescent="0.25">
      <c r="A45" s="5" t="s">
        <v>119</v>
      </c>
      <c r="B45" s="5" t="s">
        <v>120</v>
      </c>
      <c r="C45" s="5" t="s">
        <v>121</v>
      </c>
      <c r="D45" s="6">
        <f>D46+D47</f>
        <v>0</v>
      </c>
      <c r="E45" s="6">
        <f>E46+E47</f>
        <v>416500</v>
      </c>
      <c r="F45" s="6">
        <f>F46+F47</f>
        <v>0</v>
      </c>
    </row>
    <row r="46" spans="1:6" s="2" customFormat="1" ht="22.5" x14ac:dyDescent="0.25">
      <c r="A46" s="5" t="s">
        <v>122</v>
      </c>
      <c r="B46" s="5" t="s">
        <v>123</v>
      </c>
      <c r="C46" s="5" t="s">
        <v>124</v>
      </c>
      <c r="D46" s="6">
        <v>0</v>
      </c>
      <c r="E46" s="6">
        <v>297500</v>
      </c>
      <c r="F46" s="6">
        <v>0</v>
      </c>
    </row>
    <row r="47" spans="1:6" s="2" customFormat="1" ht="22.5" x14ac:dyDescent="0.25">
      <c r="A47" s="5" t="s">
        <v>125</v>
      </c>
      <c r="B47" s="5" t="s">
        <v>126</v>
      </c>
      <c r="C47" s="5" t="s">
        <v>127</v>
      </c>
      <c r="D47" s="6">
        <v>0</v>
      </c>
      <c r="E47" s="6">
        <v>119000</v>
      </c>
      <c r="F47" s="6">
        <v>0</v>
      </c>
    </row>
    <row r="48" spans="1:6" s="2" customFormat="1" x14ac:dyDescent="0.25">
      <c r="A48" s="3"/>
      <c r="B48" s="3"/>
      <c r="C48" s="3"/>
      <c r="D48" s="4"/>
      <c r="E48" s="4"/>
      <c r="F48" s="4"/>
    </row>
    <row r="49" spans="1:7" ht="18" x14ac:dyDescent="0.25">
      <c r="A49" s="13" t="s">
        <v>166</v>
      </c>
      <c r="B49" s="13"/>
      <c r="C49" s="13"/>
      <c r="D49" s="13"/>
      <c r="E49" s="13"/>
      <c r="F49" s="13"/>
      <c r="G49" s="8"/>
    </row>
    <row r="50" spans="1:7" x14ac:dyDescent="0.25">
      <c r="A50" s="14" t="s">
        <v>4</v>
      </c>
      <c r="B50" s="14"/>
      <c r="C50" s="14"/>
      <c r="D50" s="14"/>
      <c r="E50" s="14"/>
      <c r="F50" s="14"/>
      <c r="G50" s="9"/>
    </row>
    <row r="51" spans="1:7" ht="15.75" thickBot="1" x14ac:dyDescent="0.3"/>
    <row r="52" spans="1:7" ht="15.75" customHeight="1" thickBot="1" x14ac:dyDescent="0.3">
      <c r="A52" s="12" t="s">
        <v>5</v>
      </c>
      <c r="B52" s="12"/>
      <c r="C52" s="12" t="s">
        <v>7</v>
      </c>
      <c r="D52" s="12" t="s">
        <v>163</v>
      </c>
      <c r="E52" s="12" t="s">
        <v>164</v>
      </c>
      <c r="F52" s="12" t="s">
        <v>16</v>
      </c>
    </row>
    <row r="53" spans="1:7" ht="15.75" thickBot="1" x14ac:dyDescent="0.3">
      <c r="A53" s="12"/>
      <c r="B53" s="12"/>
      <c r="C53" s="12"/>
      <c r="D53" s="12"/>
      <c r="E53" s="12"/>
      <c r="F53" s="12"/>
    </row>
    <row r="54" spans="1:7" ht="15.75" thickBot="1" x14ac:dyDescent="0.3">
      <c r="A54" s="12"/>
      <c r="B54" s="12"/>
      <c r="C54" s="12"/>
      <c r="D54" s="12"/>
      <c r="E54" s="12"/>
      <c r="F54" s="12"/>
    </row>
    <row r="55" spans="1:7" ht="15.75" thickBot="1" x14ac:dyDescent="0.3">
      <c r="A55" s="12"/>
      <c r="B55" s="12"/>
      <c r="C55" s="12"/>
      <c r="D55" s="12"/>
      <c r="E55" s="12"/>
      <c r="F55" s="12"/>
    </row>
    <row r="56" spans="1:7" ht="15.75" thickBot="1" x14ac:dyDescent="0.3">
      <c r="A56" s="12" t="s">
        <v>6</v>
      </c>
      <c r="B56" s="12"/>
      <c r="C56" s="1" t="s">
        <v>8</v>
      </c>
      <c r="D56" s="1">
        <v>1</v>
      </c>
      <c r="E56" s="1">
        <v>2</v>
      </c>
      <c r="F56" s="1">
        <v>6</v>
      </c>
    </row>
    <row r="57" spans="1:7" ht="22.5" x14ac:dyDescent="0.25">
      <c r="A57" s="5" t="s">
        <v>20</v>
      </c>
      <c r="B57" s="5" t="s">
        <v>134</v>
      </c>
      <c r="C57" s="5" t="s">
        <v>22</v>
      </c>
      <c r="D57" s="6">
        <f>D58+D73</f>
        <v>67942520</v>
      </c>
      <c r="E57" s="6">
        <f>E58+E73</f>
        <v>66176480</v>
      </c>
      <c r="F57" s="6">
        <f>F58+F73</f>
        <v>65392119</v>
      </c>
    </row>
    <row r="58" spans="1:7" x14ac:dyDescent="0.25">
      <c r="A58" s="5" t="s">
        <v>23</v>
      </c>
      <c r="B58" s="5" t="s">
        <v>24</v>
      </c>
      <c r="C58" s="5" t="s">
        <v>25</v>
      </c>
      <c r="D58" s="6">
        <f>+D59</f>
        <v>33469450</v>
      </c>
      <c r="E58" s="6">
        <f>+E59</f>
        <v>30594410</v>
      </c>
      <c r="F58" s="6">
        <f t="shared" ref="F58:F59" si="3">+F59</f>
        <v>30204598</v>
      </c>
    </row>
    <row r="59" spans="1:7" x14ac:dyDescent="0.25">
      <c r="A59" s="5" t="s">
        <v>26</v>
      </c>
      <c r="B59" s="5" t="s">
        <v>27</v>
      </c>
      <c r="C59" s="5" t="s">
        <v>28</v>
      </c>
      <c r="D59" s="6">
        <f>+D60</f>
        <v>33469450</v>
      </c>
      <c r="E59" s="6">
        <f>+E60</f>
        <v>30594410</v>
      </c>
      <c r="F59" s="6">
        <f t="shared" si="3"/>
        <v>30204598</v>
      </c>
    </row>
    <row r="60" spans="1:7" ht="22.5" x14ac:dyDescent="0.25">
      <c r="A60" s="5" t="s">
        <v>29</v>
      </c>
      <c r="B60" s="5" t="s">
        <v>30</v>
      </c>
      <c r="C60" s="5" t="s">
        <v>31</v>
      </c>
      <c r="D60" s="6">
        <f>D61+D70</f>
        <v>33469450</v>
      </c>
      <c r="E60" s="6">
        <f>E61+E70</f>
        <v>30594410</v>
      </c>
      <c r="F60" s="6">
        <f>F61+F70</f>
        <v>30204598</v>
      </c>
    </row>
    <row r="61" spans="1:7" ht="43.5" x14ac:dyDescent="0.25">
      <c r="A61" s="5" t="s">
        <v>32</v>
      </c>
      <c r="B61" s="5" t="s">
        <v>33</v>
      </c>
      <c r="C61" s="5" t="s">
        <v>34</v>
      </c>
      <c r="D61" s="6">
        <f>+D62+D63+D64+D65+D66+D67+D68+D69</f>
        <v>33728600</v>
      </c>
      <c r="E61" s="6">
        <f>+E62+E63+E64+E65+E66+E67+E68+E69</f>
        <v>31003010</v>
      </c>
      <c r="F61" s="6">
        <f>+F62+F63+F64+F65+F66+F67+F68+F69</f>
        <v>30554164</v>
      </c>
    </row>
    <row r="62" spans="1:7" x14ac:dyDescent="0.25">
      <c r="A62" s="5" t="s">
        <v>35</v>
      </c>
      <c r="B62" s="5" t="s">
        <v>36</v>
      </c>
      <c r="C62" s="5" t="s">
        <v>37</v>
      </c>
      <c r="D62" s="6">
        <v>35000</v>
      </c>
      <c r="E62" s="6">
        <v>35000</v>
      </c>
      <c r="F62" s="6">
        <v>29489</v>
      </c>
    </row>
    <row r="63" spans="1:7" x14ac:dyDescent="0.25">
      <c r="A63" s="5" t="s">
        <v>38</v>
      </c>
      <c r="B63" s="5" t="s">
        <v>39</v>
      </c>
      <c r="C63" s="5" t="s">
        <v>40</v>
      </c>
      <c r="D63" s="6">
        <v>654000</v>
      </c>
      <c r="E63" s="6">
        <v>709000</v>
      </c>
      <c r="F63" s="6">
        <v>767942</v>
      </c>
    </row>
    <row r="64" spans="1:7" ht="22.5" x14ac:dyDescent="0.25">
      <c r="A64" s="5" t="s">
        <v>41</v>
      </c>
      <c r="B64" s="5" t="s">
        <v>42</v>
      </c>
      <c r="C64" s="5" t="s">
        <v>43</v>
      </c>
      <c r="D64" s="6">
        <v>850000</v>
      </c>
      <c r="E64" s="6">
        <v>850000</v>
      </c>
      <c r="F64" s="6">
        <v>702486</v>
      </c>
    </row>
    <row r="65" spans="1:6" ht="22.5" x14ac:dyDescent="0.25">
      <c r="A65" s="5" t="s">
        <v>44</v>
      </c>
      <c r="B65" s="5" t="s">
        <v>45</v>
      </c>
      <c r="C65" s="5" t="s">
        <v>46</v>
      </c>
      <c r="D65" s="6">
        <v>40000</v>
      </c>
      <c r="E65" s="6">
        <v>50000</v>
      </c>
      <c r="F65" s="6">
        <v>33677</v>
      </c>
    </row>
    <row r="66" spans="1:6" ht="22.5" x14ac:dyDescent="0.25">
      <c r="A66" s="5" t="s">
        <v>47</v>
      </c>
      <c r="B66" s="5" t="s">
        <v>48</v>
      </c>
      <c r="C66" s="5" t="s">
        <v>49</v>
      </c>
      <c r="D66" s="6">
        <v>0</v>
      </c>
      <c r="E66" s="6">
        <v>0</v>
      </c>
      <c r="F66" s="6">
        <v>13150</v>
      </c>
    </row>
    <row r="67" spans="1:6" ht="22.5" x14ac:dyDescent="0.25">
      <c r="A67" s="5" t="s">
        <v>50</v>
      </c>
      <c r="B67" s="5" t="s">
        <v>51</v>
      </c>
      <c r="C67" s="5" t="s">
        <v>52</v>
      </c>
      <c r="D67" s="6">
        <v>30200000</v>
      </c>
      <c r="E67" s="6">
        <v>27394410</v>
      </c>
      <c r="F67" s="6">
        <v>27139111</v>
      </c>
    </row>
    <row r="68" spans="1:6" ht="33" x14ac:dyDescent="0.25">
      <c r="A68" s="5" t="s">
        <v>53</v>
      </c>
      <c r="B68" s="5" t="s">
        <v>54</v>
      </c>
      <c r="C68" s="5" t="s">
        <v>55</v>
      </c>
      <c r="D68" s="6">
        <v>1624000</v>
      </c>
      <c r="E68" s="6">
        <v>1669000</v>
      </c>
      <c r="F68" s="6">
        <v>1605722</v>
      </c>
    </row>
    <row r="69" spans="1:6" ht="22.5" x14ac:dyDescent="0.25">
      <c r="A69" s="5" t="s">
        <v>56</v>
      </c>
      <c r="B69" s="5" t="s">
        <v>57</v>
      </c>
      <c r="C69" s="5" t="s">
        <v>58</v>
      </c>
      <c r="D69" s="6">
        <v>325600</v>
      </c>
      <c r="E69" s="6">
        <v>295600</v>
      </c>
      <c r="F69" s="6">
        <v>262587</v>
      </c>
    </row>
    <row r="70" spans="1:6" ht="22.5" x14ac:dyDescent="0.25">
      <c r="A70" s="5" t="s">
        <v>135</v>
      </c>
      <c r="B70" s="5" t="s">
        <v>60</v>
      </c>
      <c r="C70" s="5" t="s">
        <v>61</v>
      </c>
      <c r="D70" s="6">
        <f>D71+D72</f>
        <v>-259150</v>
      </c>
      <c r="E70" s="6">
        <f>E71+E72</f>
        <v>-408600</v>
      </c>
      <c r="F70" s="6">
        <f>F71+F72</f>
        <v>-349566</v>
      </c>
    </row>
    <row r="71" spans="1:6" x14ac:dyDescent="0.25">
      <c r="A71" s="5" t="s">
        <v>59</v>
      </c>
      <c r="B71" s="5" t="s">
        <v>63</v>
      </c>
      <c r="C71" s="5" t="s">
        <v>64</v>
      </c>
      <c r="D71" s="6">
        <v>11000</v>
      </c>
      <c r="E71" s="6">
        <v>31200</v>
      </c>
      <c r="F71" s="6">
        <v>31200</v>
      </c>
    </row>
    <row r="72" spans="1:6" ht="33" x14ac:dyDescent="0.25">
      <c r="A72" s="5" t="s">
        <v>62</v>
      </c>
      <c r="B72" s="5" t="s">
        <v>66</v>
      </c>
      <c r="C72" s="5" t="s">
        <v>67</v>
      </c>
      <c r="D72" s="6">
        <v>-270150</v>
      </c>
      <c r="E72" s="6">
        <v>-439800</v>
      </c>
      <c r="F72" s="6">
        <v>-380766</v>
      </c>
    </row>
    <row r="73" spans="1:6" x14ac:dyDescent="0.25">
      <c r="A73" s="5" t="s">
        <v>136</v>
      </c>
      <c r="B73" s="5" t="s">
        <v>81</v>
      </c>
      <c r="C73" s="5" t="s">
        <v>82</v>
      </c>
      <c r="D73" s="6">
        <f>D74</f>
        <v>34473070</v>
      </c>
      <c r="E73" s="6">
        <f>E74</f>
        <v>35582070</v>
      </c>
      <c r="F73" s="6">
        <f>F74</f>
        <v>35187521</v>
      </c>
    </row>
    <row r="74" spans="1:6" ht="22.5" x14ac:dyDescent="0.25">
      <c r="A74" s="5" t="s">
        <v>137</v>
      </c>
      <c r="B74" s="5" t="s">
        <v>84</v>
      </c>
      <c r="C74" s="5" t="s">
        <v>85</v>
      </c>
      <c r="D74" s="6">
        <f>+D75</f>
        <v>34473070</v>
      </c>
      <c r="E74" s="6">
        <f>+E75</f>
        <v>35582070</v>
      </c>
      <c r="F74" s="6">
        <f>+F75</f>
        <v>35187521</v>
      </c>
    </row>
    <row r="75" spans="1:6" ht="64.5" x14ac:dyDescent="0.25">
      <c r="A75" s="5" t="s">
        <v>138</v>
      </c>
      <c r="B75" s="5" t="s">
        <v>99</v>
      </c>
      <c r="C75" s="5" t="s">
        <v>100</v>
      </c>
      <c r="D75" s="6">
        <f>D76+D77+D78</f>
        <v>34473070</v>
      </c>
      <c r="E75" s="6">
        <f>E76+E77+E78</f>
        <v>35582070</v>
      </c>
      <c r="F75" s="6">
        <f>F76+F77+F78</f>
        <v>35187521</v>
      </c>
    </row>
    <row r="76" spans="1:6" x14ac:dyDescent="0.25">
      <c r="A76" s="5" t="s">
        <v>139</v>
      </c>
      <c r="B76" s="5" t="s">
        <v>102</v>
      </c>
      <c r="C76" s="5" t="s">
        <v>103</v>
      </c>
      <c r="D76" s="6">
        <v>2472000</v>
      </c>
      <c r="E76" s="6">
        <v>2481000</v>
      </c>
      <c r="F76" s="6">
        <v>2125537</v>
      </c>
    </row>
    <row r="77" spans="1:6" ht="22.5" x14ac:dyDescent="0.25">
      <c r="A77" s="5" t="s">
        <v>140</v>
      </c>
      <c r="B77" s="5" t="s">
        <v>105</v>
      </c>
      <c r="C77" s="5" t="s">
        <v>106</v>
      </c>
      <c r="D77" s="6">
        <v>400000</v>
      </c>
      <c r="E77" s="6">
        <v>400000</v>
      </c>
      <c r="F77" s="6">
        <v>400000</v>
      </c>
    </row>
    <row r="78" spans="1:6" ht="33" x14ac:dyDescent="0.25">
      <c r="A78" s="5" t="s">
        <v>141</v>
      </c>
      <c r="B78" s="5" t="s">
        <v>114</v>
      </c>
      <c r="C78" s="5" t="s">
        <v>115</v>
      </c>
      <c r="D78" s="6">
        <v>31601070</v>
      </c>
      <c r="E78" s="6">
        <v>32701070</v>
      </c>
      <c r="F78" s="6">
        <v>32661984</v>
      </c>
    </row>
    <row r="81" spans="1:6" ht="32.25" customHeight="1" x14ac:dyDescent="0.25">
      <c r="A81" s="13" t="s">
        <v>165</v>
      </c>
      <c r="B81" s="13"/>
      <c r="C81" s="13"/>
      <c r="D81" s="13"/>
      <c r="E81" s="13"/>
      <c r="F81" s="13"/>
    </row>
    <row r="82" spans="1:6" x14ac:dyDescent="0.25">
      <c r="A82" s="14" t="s">
        <v>4</v>
      </c>
      <c r="B82" s="14"/>
      <c r="C82" s="14"/>
      <c r="D82" s="14"/>
      <c r="E82" s="14"/>
      <c r="F82" s="14"/>
    </row>
    <row r="83" spans="1:6" ht="15.75" thickBot="1" x14ac:dyDescent="0.3"/>
    <row r="84" spans="1:6" ht="15.75" customHeight="1" thickBot="1" x14ac:dyDescent="0.3">
      <c r="A84" s="12" t="s">
        <v>5</v>
      </c>
      <c r="B84" s="12"/>
      <c r="C84" s="12" t="s">
        <v>7</v>
      </c>
      <c r="D84" s="12" t="s">
        <v>163</v>
      </c>
      <c r="E84" s="12" t="s">
        <v>164</v>
      </c>
      <c r="F84" s="12" t="s">
        <v>16</v>
      </c>
    </row>
    <row r="85" spans="1:6" ht="15.75" thickBot="1" x14ac:dyDescent="0.3">
      <c r="A85" s="12"/>
      <c r="B85" s="12"/>
      <c r="C85" s="12"/>
      <c r="D85" s="12"/>
      <c r="E85" s="12"/>
      <c r="F85" s="12"/>
    </row>
    <row r="86" spans="1:6" ht="15.75" thickBot="1" x14ac:dyDescent="0.3">
      <c r="A86" s="12"/>
      <c r="B86" s="12"/>
      <c r="C86" s="12"/>
      <c r="D86" s="12"/>
      <c r="E86" s="12"/>
      <c r="F86" s="12"/>
    </row>
    <row r="87" spans="1:6" ht="15.75" thickBot="1" x14ac:dyDescent="0.3">
      <c r="A87" s="12"/>
      <c r="B87" s="12"/>
      <c r="C87" s="12"/>
      <c r="D87" s="12"/>
      <c r="E87" s="12"/>
      <c r="F87" s="12"/>
    </row>
    <row r="88" spans="1:6" ht="15.75" thickBot="1" x14ac:dyDescent="0.3">
      <c r="A88" s="12" t="s">
        <v>6</v>
      </c>
      <c r="B88" s="12"/>
      <c r="C88" s="1" t="s">
        <v>8</v>
      </c>
      <c r="D88" s="1">
        <v>1</v>
      </c>
      <c r="E88" s="1">
        <v>2</v>
      </c>
      <c r="F88" s="1">
        <v>6</v>
      </c>
    </row>
    <row r="89" spans="1:6" ht="22.5" x14ac:dyDescent="0.25">
      <c r="A89" s="5" t="s">
        <v>20</v>
      </c>
      <c r="B89" s="5" t="s">
        <v>143</v>
      </c>
      <c r="C89" s="5" t="s">
        <v>22</v>
      </c>
      <c r="D89" s="6">
        <f>D90+D95+D98+D107</f>
        <v>750150</v>
      </c>
      <c r="E89" s="6">
        <f>E90+E95+E98+E107</f>
        <v>1457700</v>
      </c>
      <c r="F89" s="6">
        <f>F90+F95+F98+F107</f>
        <v>829477</v>
      </c>
    </row>
    <row r="90" spans="1:6" x14ac:dyDescent="0.25">
      <c r="A90" s="5" t="s">
        <v>23</v>
      </c>
      <c r="B90" s="5" t="s">
        <v>24</v>
      </c>
      <c r="C90" s="5" t="s">
        <v>25</v>
      </c>
      <c r="D90" s="6">
        <f t="shared" ref="D90:E93" si="4">+D91</f>
        <v>270150</v>
      </c>
      <c r="E90" s="6">
        <f t="shared" si="4"/>
        <v>439800</v>
      </c>
      <c r="F90" s="6">
        <f t="shared" ref="F90:F93" si="5">+F91</f>
        <v>380766</v>
      </c>
    </row>
    <row r="91" spans="1:6" x14ac:dyDescent="0.25">
      <c r="A91" s="5" t="s">
        <v>144</v>
      </c>
      <c r="B91" s="5" t="s">
        <v>27</v>
      </c>
      <c r="C91" s="5" t="s">
        <v>28</v>
      </c>
      <c r="D91" s="6">
        <f t="shared" si="4"/>
        <v>270150</v>
      </c>
      <c r="E91" s="6">
        <f t="shared" si="4"/>
        <v>439800</v>
      </c>
      <c r="F91" s="6">
        <f t="shared" si="5"/>
        <v>380766</v>
      </c>
    </row>
    <row r="92" spans="1:6" ht="22.5" x14ac:dyDescent="0.25">
      <c r="A92" s="5" t="s">
        <v>145</v>
      </c>
      <c r="B92" s="5" t="s">
        <v>30</v>
      </c>
      <c r="C92" s="5" t="s">
        <v>31</v>
      </c>
      <c r="D92" s="6">
        <f t="shared" si="4"/>
        <v>270150</v>
      </c>
      <c r="E92" s="6">
        <f t="shared" si="4"/>
        <v>439800</v>
      </c>
      <c r="F92" s="6">
        <f t="shared" si="5"/>
        <v>380766</v>
      </c>
    </row>
    <row r="93" spans="1:6" ht="22.5" x14ac:dyDescent="0.25">
      <c r="A93" s="5" t="s">
        <v>146</v>
      </c>
      <c r="B93" s="5" t="s">
        <v>60</v>
      </c>
      <c r="C93" s="5" t="s">
        <v>61</v>
      </c>
      <c r="D93" s="6">
        <f t="shared" si="4"/>
        <v>270150</v>
      </c>
      <c r="E93" s="6">
        <f t="shared" si="4"/>
        <v>439800</v>
      </c>
      <c r="F93" s="6">
        <f t="shared" si="5"/>
        <v>380766</v>
      </c>
    </row>
    <row r="94" spans="1:6" x14ac:dyDescent="0.25">
      <c r="A94" s="5" t="s">
        <v>147</v>
      </c>
      <c r="B94" s="5" t="s">
        <v>69</v>
      </c>
      <c r="C94" s="5" t="s">
        <v>70</v>
      </c>
      <c r="D94" s="6">
        <v>270150</v>
      </c>
      <c r="E94" s="6">
        <v>439800</v>
      </c>
      <c r="F94" s="6">
        <v>380766</v>
      </c>
    </row>
    <row r="95" spans="1:6" x14ac:dyDescent="0.25">
      <c r="A95" s="5" t="s">
        <v>148</v>
      </c>
      <c r="B95" s="5" t="s">
        <v>72</v>
      </c>
      <c r="C95" s="5" t="s">
        <v>73</v>
      </c>
      <c r="D95" s="6">
        <f>D96</f>
        <v>0</v>
      </c>
      <c r="E95" s="6">
        <f>E96</f>
        <v>1700</v>
      </c>
      <c r="F95" s="6">
        <f t="shared" ref="F95:F96" si="6">F96</f>
        <v>1728</v>
      </c>
    </row>
    <row r="96" spans="1:6" ht="22.5" x14ac:dyDescent="0.25">
      <c r="A96" s="5" t="s">
        <v>149</v>
      </c>
      <c r="B96" s="5" t="s">
        <v>75</v>
      </c>
      <c r="C96" s="5" t="s">
        <v>76</v>
      </c>
      <c r="D96" s="6">
        <f>D97</f>
        <v>0</v>
      </c>
      <c r="E96" s="6">
        <f>E97</f>
        <v>1700</v>
      </c>
      <c r="F96" s="6">
        <f t="shared" si="6"/>
        <v>1728</v>
      </c>
    </row>
    <row r="97" spans="1:6" ht="22.5" x14ac:dyDescent="0.25">
      <c r="A97" s="5" t="s">
        <v>150</v>
      </c>
      <c r="B97" s="5" t="s">
        <v>78</v>
      </c>
      <c r="C97" s="5" t="s">
        <v>79</v>
      </c>
      <c r="D97" s="6">
        <v>0</v>
      </c>
      <c r="E97" s="6">
        <v>1700</v>
      </c>
      <c r="F97" s="6">
        <v>1728</v>
      </c>
    </row>
    <row r="98" spans="1:6" x14ac:dyDescent="0.25">
      <c r="A98" s="5" t="s">
        <v>151</v>
      </c>
      <c r="B98" s="5" t="s">
        <v>81</v>
      </c>
      <c r="C98" s="5" t="s">
        <v>82</v>
      </c>
      <c r="D98" s="6">
        <f>D99</f>
        <v>480000</v>
      </c>
      <c r="E98" s="6">
        <f>E99</f>
        <v>599700</v>
      </c>
      <c r="F98" s="6">
        <f>F99</f>
        <v>446983</v>
      </c>
    </row>
    <row r="99" spans="1:6" ht="22.5" x14ac:dyDescent="0.25">
      <c r="A99" s="5" t="s">
        <v>152</v>
      </c>
      <c r="B99" s="5" t="s">
        <v>84</v>
      </c>
      <c r="C99" s="5" t="s">
        <v>85</v>
      </c>
      <c r="D99" s="6">
        <f>D100+D104</f>
        <v>480000</v>
      </c>
      <c r="E99" s="6">
        <f>E100+E104</f>
        <v>599700</v>
      </c>
      <c r="F99" s="6">
        <f>F100+F104</f>
        <v>446983</v>
      </c>
    </row>
    <row r="100" spans="1:6" x14ac:dyDescent="0.25">
      <c r="A100" s="5" t="s">
        <v>153</v>
      </c>
      <c r="B100" s="5" t="s">
        <v>87</v>
      </c>
      <c r="C100" s="5" t="s">
        <v>88</v>
      </c>
      <c r="D100" s="6">
        <f>D101</f>
        <v>0</v>
      </c>
      <c r="E100" s="6">
        <f>E101</f>
        <v>63700</v>
      </c>
      <c r="F100" s="6">
        <f>F101</f>
        <v>0</v>
      </c>
    </row>
    <row r="101" spans="1:6" x14ac:dyDescent="0.25">
      <c r="A101" s="5" t="s">
        <v>29</v>
      </c>
      <c r="B101" s="5" t="s">
        <v>90</v>
      </c>
      <c r="C101" s="5" t="s">
        <v>91</v>
      </c>
      <c r="D101" s="6">
        <f>+D102</f>
        <v>0</v>
      </c>
      <c r="E101" s="6">
        <f>+E102</f>
        <v>63700</v>
      </c>
      <c r="F101" s="6">
        <f t="shared" ref="F101:F102" si="7">+F102</f>
        <v>0</v>
      </c>
    </row>
    <row r="102" spans="1:6" ht="54" x14ac:dyDescent="0.25">
      <c r="A102" s="5" t="s">
        <v>154</v>
      </c>
      <c r="B102" s="5" t="s">
        <v>93</v>
      </c>
      <c r="C102" s="5" t="s">
        <v>94</v>
      </c>
      <c r="D102" s="6">
        <f>+D103</f>
        <v>0</v>
      </c>
      <c r="E102" s="6">
        <f>+E103</f>
        <v>63700</v>
      </c>
      <c r="F102" s="6">
        <f t="shared" si="7"/>
        <v>0</v>
      </c>
    </row>
    <row r="103" spans="1:6" ht="54" x14ac:dyDescent="0.25">
      <c r="A103" s="5" t="s">
        <v>155</v>
      </c>
      <c r="B103" s="5" t="s">
        <v>96</v>
      </c>
      <c r="C103" s="5" t="s">
        <v>97</v>
      </c>
      <c r="D103" s="6">
        <v>0</v>
      </c>
      <c r="E103" s="6">
        <v>63700</v>
      </c>
      <c r="F103" s="6">
        <v>0</v>
      </c>
    </row>
    <row r="104" spans="1:6" ht="64.5" x14ac:dyDescent="0.25">
      <c r="A104" s="5" t="s">
        <v>156</v>
      </c>
      <c r="B104" s="5" t="s">
        <v>99</v>
      </c>
      <c r="C104" s="5" t="s">
        <v>100</v>
      </c>
      <c r="D104" s="6">
        <f>+D105+D106</f>
        <v>480000</v>
      </c>
      <c r="E104" s="6">
        <f>+E105+E106</f>
        <v>536000</v>
      </c>
      <c r="F104" s="6">
        <f>+F105+F106</f>
        <v>446983</v>
      </c>
    </row>
    <row r="105" spans="1:6" ht="22.5" x14ac:dyDescent="0.25">
      <c r="A105" s="5" t="s">
        <v>157</v>
      </c>
      <c r="B105" s="5" t="s">
        <v>108</v>
      </c>
      <c r="C105" s="5" t="s">
        <v>109</v>
      </c>
      <c r="D105" s="6">
        <v>152000</v>
      </c>
      <c r="E105" s="6">
        <v>152000</v>
      </c>
      <c r="F105" s="6">
        <v>152000</v>
      </c>
    </row>
    <row r="106" spans="1:6" ht="22.5" x14ac:dyDescent="0.25">
      <c r="A106" s="5" t="s">
        <v>77</v>
      </c>
      <c r="B106" s="5" t="s">
        <v>111</v>
      </c>
      <c r="C106" s="5" t="s">
        <v>112</v>
      </c>
      <c r="D106" s="6">
        <v>328000</v>
      </c>
      <c r="E106" s="6">
        <v>384000</v>
      </c>
      <c r="F106" s="6">
        <v>294983</v>
      </c>
    </row>
    <row r="107" spans="1:6" ht="43.5" x14ac:dyDescent="0.25">
      <c r="A107" s="5" t="s">
        <v>158</v>
      </c>
      <c r="B107" s="5" t="s">
        <v>117</v>
      </c>
      <c r="C107" s="5" t="s">
        <v>118</v>
      </c>
      <c r="D107" s="6">
        <f>+D108</f>
        <v>0</v>
      </c>
      <c r="E107" s="6">
        <f>+E108</f>
        <v>416500</v>
      </c>
      <c r="F107" s="6">
        <f>+F108</f>
        <v>0</v>
      </c>
    </row>
    <row r="108" spans="1:6" ht="22.5" x14ac:dyDescent="0.25">
      <c r="A108" s="5" t="s">
        <v>159</v>
      </c>
      <c r="B108" s="5" t="s">
        <v>120</v>
      </c>
      <c r="C108" s="5" t="s">
        <v>121</v>
      </c>
      <c r="D108" s="6">
        <f>D109+D110</f>
        <v>0</v>
      </c>
      <c r="E108" s="6">
        <f>E109+E110</f>
        <v>416500</v>
      </c>
      <c r="F108" s="6">
        <f>F109+F110</f>
        <v>0</v>
      </c>
    </row>
    <row r="109" spans="1:6" ht="22.5" x14ac:dyDescent="0.25">
      <c r="A109" s="5" t="s">
        <v>160</v>
      </c>
      <c r="B109" s="5" t="s">
        <v>123</v>
      </c>
      <c r="C109" s="5" t="s">
        <v>124</v>
      </c>
      <c r="D109" s="6">
        <v>0</v>
      </c>
      <c r="E109" s="6">
        <v>297500</v>
      </c>
      <c r="F109" s="6">
        <v>0</v>
      </c>
    </row>
    <row r="110" spans="1:6" ht="22.5" x14ac:dyDescent="0.25">
      <c r="A110" s="5" t="s">
        <v>161</v>
      </c>
      <c r="B110" s="5" t="s">
        <v>126</v>
      </c>
      <c r="C110" s="5" t="s">
        <v>127</v>
      </c>
      <c r="D110" s="6">
        <v>0</v>
      </c>
      <c r="E110" s="6">
        <v>119000</v>
      </c>
      <c r="F110" s="6">
        <v>0</v>
      </c>
    </row>
    <row r="112" spans="1:6" x14ac:dyDescent="0.25">
      <c r="B112" s="10" t="s">
        <v>167</v>
      </c>
      <c r="C112" s="11"/>
      <c r="D112" s="11" t="s">
        <v>168</v>
      </c>
    </row>
    <row r="113" spans="2:4" x14ac:dyDescent="0.25">
      <c r="B113" s="10" t="s">
        <v>169</v>
      </c>
      <c r="C113" s="11"/>
      <c r="D113" s="11" t="s">
        <v>170</v>
      </c>
    </row>
    <row r="114" spans="2:4" x14ac:dyDescent="0.25">
      <c r="B114" s="11"/>
      <c r="C114" s="11"/>
      <c r="D114" s="11"/>
    </row>
    <row r="115" spans="2:4" x14ac:dyDescent="0.25">
      <c r="B115" s="11"/>
      <c r="C115" s="11"/>
      <c r="D115" s="11"/>
    </row>
    <row r="116" spans="2:4" x14ac:dyDescent="0.25">
      <c r="B116" s="11"/>
      <c r="C116" s="11"/>
      <c r="D116" s="11"/>
    </row>
    <row r="117" spans="2:4" x14ac:dyDescent="0.25">
      <c r="B117" s="11"/>
      <c r="C117" s="11" t="s">
        <v>171</v>
      </c>
      <c r="D117" s="11"/>
    </row>
    <row r="118" spans="2:4" x14ac:dyDescent="0.25">
      <c r="B118" s="11"/>
      <c r="C118" s="11"/>
      <c r="D118" s="11"/>
    </row>
    <row r="119" spans="2:4" x14ac:dyDescent="0.25">
      <c r="B119" s="11"/>
      <c r="C119" s="11"/>
      <c r="D119" s="11"/>
    </row>
    <row r="120" spans="2:4" x14ac:dyDescent="0.25">
      <c r="B120" s="11" t="s">
        <v>172</v>
      </c>
      <c r="C120" s="11"/>
      <c r="D120" s="11" t="s">
        <v>173</v>
      </c>
    </row>
    <row r="121" spans="2:4" x14ac:dyDescent="0.25">
      <c r="B121" s="11"/>
      <c r="C121" s="11"/>
      <c r="D121" s="11" t="s">
        <v>174</v>
      </c>
    </row>
  </sheetData>
  <mergeCells count="27">
    <mergeCell ref="A88:B88"/>
    <mergeCell ref="A49:F49"/>
    <mergeCell ref="A50:F50"/>
    <mergeCell ref="A52:B55"/>
    <mergeCell ref="C52:C55"/>
    <mergeCell ref="D52:D55"/>
    <mergeCell ref="E52:E55"/>
    <mergeCell ref="F52:F55"/>
    <mergeCell ref="A56:B56"/>
    <mergeCell ref="F84:F87"/>
    <mergeCell ref="A84:B87"/>
    <mergeCell ref="C84:C87"/>
    <mergeCell ref="D84:D87"/>
    <mergeCell ref="E84:E87"/>
    <mergeCell ref="F7:F10"/>
    <mergeCell ref="A81:F81"/>
    <mergeCell ref="A82:F82"/>
    <mergeCell ref="A1:F1"/>
    <mergeCell ref="A2:F2"/>
    <mergeCell ref="A3:F3"/>
    <mergeCell ref="A4:F4"/>
    <mergeCell ref="A5:F5"/>
    <mergeCell ref="A11:B11"/>
    <mergeCell ref="C7:C10"/>
    <mergeCell ref="D7:D10"/>
    <mergeCell ref="E7:E10"/>
    <mergeCell ref="A7:B10"/>
  </mergeCells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D5BE-91E9-4C51-9511-F6FF33495EE7}">
  <dimension ref="A1:T69"/>
  <sheetViews>
    <sheetView topLeftCell="B1" workbookViewId="0">
      <selection activeCell="A4" sqref="A4:K33"/>
    </sheetView>
  </sheetViews>
  <sheetFormatPr defaultRowHeight="15" x14ac:dyDescent="0.25"/>
  <cols>
    <col min="1" max="1" width="3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69.95" customHeight="1" x14ac:dyDescent="0.25">
      <c r="A4" s="13" t="s">
        <v>133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5.75" thickBot="1" x14ac:dyDescent="0.3"/>
    <row r="7" spans="1:11" s="2" customFormat="1" ht="15.75" thickBot="1" x14ac:dyDescent="0.3">
      <c r="A7" s="12" t="s">
        <v>5</v>
      </c>
      <c r="B7" s="12"/>
      <c r="C7" s="12" t="s">
        <v>7</v>
      </c>
      <c r="D7" s="12" t="s">
        <v>9</v>
      </c>
      <c r="E7" s="12" t="s">
        <v>10</v>
      </c>
      <c r="F7" s="12" t="s">
        <v>11</v>
      </c>
      <c r="G7" s="12"/>
      <c r="H7" s="12"/>
      <c r="I7" s="12" t="s">
        <v>16</v>
      </c>
      <c r="J7" s="12" t="s">
        <v>17</v>
      </c>
      <c r="K7" s="12" t="s">
        <v>18</v>
      </c>
    </row>
    <row r="8" spans="1:11" s="2" customFormat="1" ht="15.75" thickBot="1" x14ac:dyDescent="0.3">
      <c r="A8" s="12"/>
      <c r="B8" s="12"/>
      <c r="C8" s="12"/>
      <c r="D8" s="12"/>
      <c r="E8" s="12"/>
      <c r="F8" s="12" t="s">
        <v>12</v>
      </c>
      <c r="G8" s="12" t="s">
        <v>14</v>
      </c>
      <c r="H8" s="12" t="s">
        <v>15</v>
      </c>
      <c r="I8" s="12"/>
      <c r="J8" s="12"/>
      <c r="K8" s="12"/>
    </row>
    <row r="9" spans="1:11" s="2" customFormat="1" ht="15.75" thickBo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2" customFormat="1" ht="15.75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s="2" customFormat="1" ht="15.75" thickBot="1" x14ac:dyDescent="0.3">
      <c r="A11" s="12" t="s">
        <v>6</v>
      </c>
      <c r="B11" s="12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134</v>
      </c>
      <c r="C12" s="5" t="s">
        <v>22</v>
      </c>
      <c r="D12" s="6">
        <f>D13+D28</f>
        <v>67942520</v>
      </c>
      <c r="E12" s="6">
        <f>E13+E28</f>
        <v>66176480</v>
      </c>
      <c r="F12" s="6">
        <f t="shared" ref="F12:F33" si="0">G12+H12</f>
        <v>65749334</v>
      </c>
      <c r="G12" s="6">
        <f>G13+G28</f>
        <v>759976</v>
      </c>
      <c r="H12" s="6">
        <f>H13+H28</f>
        <v>64989358</v>
      </c>
      <c r="I12" s="6">
        <f>I13+I28</f>
        <v>65392119</v>
      </c>
      <c r="J12" s="6">
        <f>J13+J28</f>
        <v>6864</v>
      </c>
      <c r="K12" s="6">
        <f t="shared" ref="K12:K33" si="1">F12-I12-J12</f>
        <v>350351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>+D14</f>
        <v>33469450</v>
      </c>
      <c r="E13" s="6">
        <f>+E14</f>
        <v>30594410</v>
      </c>
      <c r="F13" s="6">
        <f t="shared" si="0"/>
        <v>30561813</v>
      </c>
      <c r="G13" s="6">
        <f t="shared" ref="G13:J14" si="2">+G14</f>
        <v>759976</v>
      </c>
      <c r="H13" s="6">
        <f t="shared" si="2"/>
        <v>29801837</v>
      </c>
      <c r="I13" s="6">
        <f t="shared" si="2"/>
        <v>30204598</v>
      </c>
      <c r="J13" s="6">
        <f t="shared" si="2"/>
        <v>6864</v>
      </c>
      <c r="K13" s="6">
        <f t="shared" si="1"/>
        <v>350351</v>
      </c>
    </row>
    <row r="14" spans="1:11" s="2" customFormat="1" x14ac:dyDescent="0.25">
      <c r="A14" s="5" t="s">
        <v>26</v>
      </c>
      <c r="B14" s="5" t="s">
        <v>27</v>
      </c>
      <c r="C14" s="5" t="s">
        <v>28</v>
      </c>
      <c r="D14" s="6">
        <f>+D15</f>
        <v>33469450</v>
      </c>
      <c r="E14" s="6">
        <f>+E15</f>
        <v>30594410</v>
      </c>
      <c r="F14" s="6">
        <f t="shared" si="0"/>
        <v>30561813</v>
      </c>
      <c r="G14" s="6">
        <f t="shared" si="2"/>
        <v>759976</v>
      </c>
      <c r="H14" s="6">
        <f t="shared" si="2"/>
        <v>29801837</v>
      </c>
      <c r="I14" s="6">
        <f t="shared" si="2"/>
        <v>30204598</v>
      </c>
      <c r="J14" s="6">
        <f t="shared" si="2"/>
        <v>6864</v>
      </c>
      <c r="K14" s="6">
        <f t="shared" si="1"/>
        <v>350351</v>
      </c>
    </row>
    <row r="15" spans="1:11" s="2" customFormat="1" ht="22.5" x14ac:dyDescent="0.25">
      <c r="A15" s="5" t="s">
        <v>29</v>
      </c>
      <c r="B15" s="5" t="s">
        <v>30</v>
      </c>
      <c r="C15" s="5" t="s">
        <v>31</v>
      </c>
      <c r="D15" s="6">
        <f>D16+D25</f>
        <v>33469450</v>
      </c>
      <c r="E15" s="6">
        <f>E16+E25</f>
        <v>30594410</v>
      </c>
      <c r="F15" s="6">
        <f t="shared" si="0"/>
        <v>30561813</v>
      </c>
      <c r="G15" s="6">
        <f>G16+G25</f>
        <v>759976</v>
      </c>
      <c r="H15" s="6">
        <f>H16+H25</f>
        <v>29801837</v>
      </c>
      <c r="I15" s="6">
        <f>I16+I25</f>
        <v>30204598</v>
      </c>
      <c r="J15" s="6">
        <f>J16+J25</f>
        <v>6864</v>
      </c>
      <c r="K15" s="6">
        <f t="shared" si="1"/>
        <v>350351</v>
      </c>
    </row>
    <row r="16" spans="1:11" s="2" customFormat="1" ht="43.5" x14ac:dyDescent="0.25">
      <c r="A16" s="5" t="s">
        <v>32</v>
      </c>
      <c r="B16" s="5" t="s">
        <v>33</v>
      </c>
      <c r="C16" s="5" t="s">
        <v>34</v>
      </c>
      <c r="D16" s="6">
        <f>+D17+D18+D19+D20+D21+D22+D23+D24</f>
        <v>33728600</v>
      </c>
      <c r="E16" s="6">
        <f>+E17+E18+E19+E20+E21+E22+E23+E24</f>
        <v>31003010</v>
      </c>
      <c r="F16" s="6">
        <f t="shared" si="0"/>
        <v>30911379</v>
      </c>
      <c r="G16" s="6">
        <f>+G17+G18+G19+G20+G21+G22+G23+G24</f>
        <v>759976</v>
      </c>
      <c r="H16" s="6">
        <f>+H17+H18+H19+H20+H21+H22+H23+H24</f>
        <v>30151403</v>
      </c>
      <c r="I16" s="6">
        <f>+I17+I18+I19+I20+I21+I22+I23+I24</f>
        <v>30554164</v>
      </c>
      <c r="J16" s="6">
        <f>+J17+J18+J19+J20+J21+J22+J23+J24</f>
        <v>6864</v>
      </c>
      <c r="K16" s="6">
        <f t="shared" si="1"/>
        <v>350351</v>
      </c>
    </row>
    <row r="17" spans="1:11" s="2" customFormat="1" x14ac:dyDescent="0.25">
      <c r="A17" s="5" t="s">
        <v>35</v>
      </c>
      <c r="B17" s="5" t="s">
        <v>36</v>
      </c>
      <c r="C17" s="5" t="s">
        <v>37</v>
      </c>
      <c r="D17" s="6">
        <v>35000</v>
      </c>
      <c r="E17" s="6">
        <v>35000</v>
      </c>
      <c r="F17" s="6">
        <f t="shared" si="0"/>
        <v>31389</v>
      </c>
      <c r="G17" s="6">
        <v>0</v>
      </c>
      <c r="H17" s="6">
        <v>31389</v>
      </c>
      <c r="I17" s="6">
        <v>29489</v>
      </c>
      <c r="J17" s="6">
        <v>1900</v>
      </c>
      <c r="K17" s="6">
        <f t="shared" si="1"/>
        <v>0</v>
      </c>
    </row>
    <row r="18" spans="1:11" s="2" customFormat="1" x14ac:dyDescent="0.25">
      <c r="A18" s="5" t="s">
        <v>38</v>
      </c>
      <c r="B18" s="5" t="s">
        <v>39</v>
      </c>
      <c r="C18" s="5" t="s">
        <v>40</v>
      </c>
      <c r="D18" s="6">
        <v>654000</v>
      </c>
      <c r="E18" s="6">
        <v>709000</v>
      </c>
      <c r="F18" s="6">
        <f t="shared" si="0"/>
        <v>790207</v>
      </c>
      <c r="G18" s="6">
        <v>11421</v>
      </c>
      <c r="H18" s="6">
        <v>778786</v>
      </c>
      <c r="I18" s="6">
        <v>767942</v>
      </c>
      <c r="J18" s="6">
        <v>1602</v>
      </c>
      <c r="K18" s="6">
        <f t="shared" si="1"/>
        <v>20663</v>
      </c>
    </row>
    <row r="19" spans="1:11" s="2" customFormat="1" ht="22.5" x14ac:dyDescent="0.25">
      <c r="A19" s="5" t="s">
        <v>41</v>
      </c>
      <c r="B19" s="5" t="s">
        <v>42</v>
      </c>
      <c r="C19" s="5" t="s">
        <v>43</v>
      </c>
      <c r="D19" s="6">
        <v>850000</v>
      </c>
      <c r="E19" s="6">
        <v>850000</v>
      </c>
      <c r="F19" s="6">
        <f t="shared" si="0"/>
        <v>704618</v>
      </c>
      <c r="G19" s="6">
        <v>0</v>
      </c>
      <c r="H19" s="6">
        <v>704618</v>
      </c>
      <c r="I19" s="6">
        <v>702486</v>
      </c>
      <c r="J19" s="6">
        <v>2132</v>
      </c>
      <c r="K19" s="6">
        <f t="shared" si="1"/>
        <v>0</v>
      </c>
    </row>
    <row r="20" spans="1:11" s="2" customFormat="1" ht="22.5" x14ac:dyDescent="0.25">
      <c r="A20" s="5" t="s">
        <v>44</v>
      </c>
      <c r="B20" s="5" t="s">
        <v>45</v>
      </c>
      <c r="C20" s="5" t="s">
        <v>46</v>
      </c>
      <c r="D20" s="6">
        <v>40000</v>
      </c>
      <c r="E20" s="6">
        <v>50000</v>
      </c>
      <c r="F20" s="6">
        <f t="shared" si="0"/>
        <v>33677</v>
      </c>
      <c r="G20" s="6">
        <v>0</v>
      </c>
      <c r="H20" s="6">
        <v>33677</v>
      </c>
      <c r="I20" s="6">
        <v>33677</v>
      </c>
      <c r="J20" s="6">
        <v>0</v>
      </c>
      <c r="K20" s="6">
        <f t="shared" si="1"/>
        <v>0</v>
      </c>
    </row>
    <row r="21" spans="1:11" s="2" customFormat="1" ht="22.5" x14ac:dyDescent="0.25">
      <c r="A21" s="5" t="s">
        <v>47</v>
      </c>
      <c r="B21" s="5" t="s">
        <v>48</v>
      </c>
      <c r="C21" s="5" t="s">
        <v>49</v>
      </c>
      <c r="D21" s="6">
        <v>0</v>
      </c>
      <c r="E21" s="6">
        <v>0</v>
      </c>
      <c r="F21" s="6">
        <f t="shared" si="0"/>
        <v>13150</v>
      </c>
      <c r="G21" s="6">
        <v>0</v>
      </c>
      <c r="H21" s="6">
        <v>13150</v>
      </c>
      <c r="I21" s="6">
        <v>13150</v>
      </c>
      <c r="J21" s="6">
        <v>0</v>
      </c>
      <c r="K21" s="6">
        <f t="shared" si="1"/>
        <v>0</v>
      </c>
    </row>
    <row r="22" spans="1:11" s="2" customFormat="1" ht="22.5" x14ac:dyDescent="0.25">
      <c r="A22" s="5" t="s">
        <v>50</v>
      </c>
      <c r="B22" s="5" t="s">
        <v>51</v>
      </c>
      <c r="C22" s="5" t="s">
        <v>52</v>
      </c>
      <c r="D22" s="6">
        <v>30200000</v>
      </c>
      <c r="E22" s="6">
        <v>27394410</v>
      </c>
      <c r="F22" s="6">
        <f t="shared" si="0"/>
        <v>27467569</v>
      </c>
      <c r="G22" s="6">
        <v>748555</v>
      </c>
      <c r="H22" s="6">
        <v>26719014</v>
      </c>
      <c r="I22" s="6">
        <v>27139111</v>
      </c>
      <c r="J22" s="6">
        <v>0</v>
      </c>
      <c r="K22" s="6">
        <f t="shared" si="1"/>
        <v>328458</v>
      </c>
    </row>
    <row r="23" spans="1:11" s="2" customFormat="1" ht="33" x14ac:dyDescent="0.25">
      <c r="A23" s="5" t="s">
        <v>53</v>
      </c>
      <c r="B23" s="5" t="s">
        <v>54</v>
      </c>
      <c r="C23" s="5" t="s">
        <v>55</v>
      </c>
      <c r="D23" s="6">
        <v>1624000</v>
      </c>
      <c r="E23" s="6">
        <v>1669000</v>
      </c>
      <c r="F23" s="6">
        <f t="shared" si="0"/>
        <v>1605722</v>
      </c>
      <c r="G23" s="6">
        <v>0</v>
      </c>
      <c r="H23" s="6">
        <v>1605722</v>
      </c>
      <c r="I23" s="6">
        <v>1605722</v>
      </c>
      <c r="J23" s="6">
        <v>0</v>
      </c>
      <c r="K23" s="6">
        <f t="shared" si="1"/>
        <v>0</v>
      </c>
    </row>
    <row r="24" spans="1:11" s="2" customFormat="1" ht="22.5" x14ac:dyDescent="0.25">
      <c r="A24" s="5" t="s">
        <v>56</v>
      </c>
      <c r="B24" s="5" t="s">
        <v>57</v>
      </c>
      <c r="C24" s="5" t="s">
        <v>58</v>
      </c>
      <c r="D24" s="6">
        <v>325600</v>
      </c>
      <c r="E24" s="6">
        <v>295600</v>
      </c>
      <c r="F24" s="6">
        <f t="shared" si="0"/>
        <v>265047</v>
      </c>
      <c r="G24" s="6">
        <v>0</v>
      </c>
      <c r="H24" s="6">
        <v>265047</v>
      </c>
      <c r="I24" s="6">
        <v>262587</v>
      </c>
      <c r="J24" s="6">
        <v>1230</v>
      </c>
      <c r="K24" s="6">
        <f t="shared" si="1"/>
        <v>1230</v>
      </c>
    </row>
    <row r="25" spans="1:11" s="2" customFormat="1" ht="22.5" x14ac:dyDescent="0.25">
      <c r="A25" s="5" t="s">
        <v>135</v>
      </c>
      <c r="B25" s="5" t="s">
        <v>60</v>
      </c>
      <c r="C25" s="5" t="s">
        <v>61</v>
      </c>
      <c r="D25" s="6">
        <f>D26+D27</f>
        <v>-259150</v>
      </c>
      <c r="E25" s="6">
        <f>E26+E27</f>
        <v>-408600</v>
      </c>
      <c r="F25" s="6">
        <f t="shared" si="0"/>
        <v>-349566</v>
      </c>
      <c r="G25" s="6">
        <f>G26+G27</f>
        <v>0</v>
      </c>
      <c r="H25" s="6">
        <f>H26+H27</f>
        <v>-349566</v>
      </c>
      <c r="I25" s="6">
        <f>I26+I27</f>
        <v>-349566</v>
      </c>
      <c r="J25" s="6">
        <f>J26+J27</f>
        <v>0</v>
      </c>
      <c r="K25" s="6">
        <f t="shared" si="1"/>
        <v>0</v>
      </c>
    </row>
    <row r="26" spans="1:11" s="2" customFormat="1" x14ac:dyDescent="0.25">
      <c r="A26" s="5" t="s">
        <v>59</v>
      </c>
      <c r="B26" s="5" t="s">
        <v>63</v>
      </c>
      <c r="C26" s="5" t="s">
        <v>64</v>
      </c>
      <c r="D26" s="6">
        <v>11000</v>
      </c>
      <c r="E26" s="6">
        <v>31200</v>
      </c>
      <c r="F26" s="6">
        <f t="shared" si="0"/>
        <v>31200</v>
      </c>
      <c r="G26" s="6">
        <v>0</v>
      </c>
      <c r="H26" s="6">
        <v>31200</v>
      </c>
      <c r="I26" s="6">
        <v>31200</v>
      </c>
      <c r="J26" s="6">
        <v>0</v>
      </c>
      <c r="K26" s="6">
        <f t="shared" si="1"/>
        <v>0</v>
      </c>
    </row>
    <row r="27" spans="1:11" s="2" customFormat="1" ht="33" x14ac:dyDescent="0.25">
      <c r="A27" s="5" t="s">
        <v>62</v>
      </c>
      <c r="B27" s="5" t="s">
        <v>66</v>
      </c>
      <c r="C27" s="5" t="s">
        <v>67</v>
      </c>
      <c r="D27" s="6">
        <v>-270150</v>
      </c>
      <c r="E27" s="6">
        <v>-439800</v>
      </c>
      <c r="F27" s="6">
        <f t="shared" si="0"/>
        <v>-380766</v>
      </c>
      <c r="G27" s="6">
        <v>0</v>
      </c>
      <c r="H27" s="6">
        <v>-380766</v>
      </c>
      <c r="I27" s="6">
        <v>-380766</v>
      </c>
      <c r="J27" s="6">
        <v>0</v>
      </c>
      <c r="K27" s="6">
        <f t="shared" si="1"/>
        <v>0</v>
      </c>
    </row>
    <row r="28" spans="1:11" s="2" customFormat="1" x14ac:dyDescent="0.25">
      <c r="A28" s="5" t="s">
        <v>136</v>
      </c>
      <c r="B28" s="5" t="s">
        <v>81</v>
      </c>
      <c r="C28" s="5" t="s">
        <v>82</v>
      </c>
      <c r="D28" s="6">
        <f>D29</f>
        <v>34473070</v>
      </c>
      <c r="E28" s="6">
        <f>E29</f>
        <v>35582070</v>
      </c>
      <c r="F28" s="6">
        <f t="shared" si="0"/>
        <v>35187521</v>
      </c>
      <c r="G28" s="6">
        <f>G29</f>
        <v>0</v>
      </c>
      <c r="H28" s="6">
        <f>H29</f>
        <v>35187521</v>
      </c>
      <c r="I28" s="6">
        <f>I29</f>
        <v>35187521</v>
      </c>
      <c r="J28" s="6">
        <f>J29</f>
        <v>0</v>
      </c>
      <c r="K28" s="6">
        <f t="shared" si="1"/>
        <v>0</v>
      </c>
    </row>
    <row r="29" spans="1:11" s="2" customFormat="1" ht="22.5" x14ac:dyDescent="0.25">
      <c r="A29" s="5" t="s">
        <v>137</v>
      </c>
      <c r="B29" s="5" t="s">
        <v>84</v>
      </c>
      <c r="C29" s="5" t="s">
        <v>85</v>
      </c>
      <c r="D29" s="6">
        <f>+D30</f>
        <v>34473070</v>
      </c>
      <c r="E29" s="6">
        <f>+E30</f>
        <v>35582070</v>
      </c>
      <c r="F29" s="6">
        <f t="shared" si="0"/>
        <v>35187521</v>
      </c>
      <c r="G29" s="6">
        <f>+G30</f>
        <v>0</v>
      </c>
      <c r="H29" s="6">
        <f>+H30</f>
        <v>35187521</v>
      </c>
      <c r="I29" s="6">
        <f>+I30</f>
        <v>35187521</v>
      </c>
      <c r="J29" s="6">
        <f>+J30</f>
        <v>0</v>
      </c>
      <c r="K29" s="6">
        <f t="shared" si="1"/>
        <v>0</v>
      </c>
    </row>
    <row r="30" spans="1:11" s="2" customFormat="1" ht="64.5" x14ac:dyDescent="0.25">
      <c r="A30" s="5" t="s">
        <v>138</v>
      </c>
      <c r="B30" s="5" t="s">
        <v>99</v>
      </c>
      <c r="C30" s="5" t="s">
        <v>100</v>
      </c>
      <c r="D30" s="6">
        <f>D31+D32+D33</f>
        <v>34473070</v>
      </c>
      <c r="E30" s="6">
        <f>E31+E32+E33</f>
        <v>35582070</v>
      </c>
      <c r="F30" s="6">
        <f t="shared" si="0"/>
        <v>35187521</v>
      </c>
      <c r="G30" s="6">
        <f>G31+G32+G33</f>
        <v>0</v>
      </c>
      <c r="H30" s="6">
        <f>H31+H32+H33</f>
        <v>35187521</v>
      </c>
      <c r="I30" s="6">
        <f>I31+I32+I33</f>
        <v>35187521</v>
      </c>
      <c r="J30" s="6">
        <f>J31+J32+J33</f>
        <v>0</v>
      </c>
      <c r="K30" s="6">
        <f t="shared" si="1"/>
        <v>0</v>
      </c>
    </row>
    <row r="31" spans="1:11" s="2" customFormat="1" x14ac:dyDescent="0.25">
      <c r="A31" s="5" t="s">
        <v>139</v>
      </c>
      <c r="B31" s="5" t="s">
        <v>102</v>
      </c>
      <c r="C31" s="5" t="s">
        <v>103</v>
      </c>
      <c r="D31" s="6">
        <v>2472000</v>
      </c>
      <c r="E31" s="6">
        <v>2481000</v>
      </c>
      <c r="F31" s="6">
        <f t="shared" si="0"/>
        <v>2125537</v>
      </c>
      <c r="G31" s="6">
        <v>0</v>
      </c>
      <c r="H31" s="6">
        <v>2125537</v>
      </c>
      <c r="I31" s="6">
        <v>2125537</v>
      </c>
      <c r="J31" s="6">
        <v>0</v>
      </c>
      <c r="K31" s="6">
        <f t="shared" si="1"/>
        <v>0</v>
      </c>
    </row>
    <row r="32" spans="1:11" s="2" customFormat="1" ht="22.5" x14ac:dyDescent="0.25">
      <c r="A32" s="5" t="s">
        <v>140</v>
      </c>
      <c r="B32" s="5" t="s">
        <v>105</v>
      </c>
      <c r="C32" s="5" t="s">
        <v>106</v>
      </c>
      <c r="D32" s="6">
        <v>400000</v>
      </c>
      <c r="E32" s="6">
        <v>400000</v>
      </c>
      <c r="F32" s="6">
        <f t="shared" si="0"/>
        <v>400000</v>
      </c>
      <c r="G32" s="6">
        <v>0</v>
      </c>
      <c r="H32" s="6">
        <v>400000</v>
      </c>
      <c r="I32" s="6">
        <v>400000</v>
      </c>
      <c r="J32" s="6">
        <v>0</v>
      </c>
      <c r="K32" s="6">
        <f t="shared" si="1"/>
        <v>0</v>
      </c>
    </row>
    <row r="33" spans="1:12" s="2" customFormat="1" ht="33" x14ac:dyDescent="0.25">
      <c r="A33" s="5" t="s">
        <v>141</v>
      </c>
      <c r="B33" s="5" t="s">
        <v>114</v>
      </c>
      <c r="C33" s="5" t="s">
        <v>115</v>
      </c>
      <c r="D33" s="6">
        <v>31601070</v>
      </c>
      <c r="E33" s="6">
        <v>32701070</v>
      </c>
      <c r="F33" s="6">
        <f t="shared" si="0"/>
        <v>32661984</v>
      </c>
      <c r="G33" s="6">
        <v>0</v>
      </c>
      <c r="H33" s="6">
        <v>32661984</v>
      </c>
      <c r="I33" s="6">
        <v>32661984</v>
      </c>
      <c r="J33" s="6">
        <v>0</v>
      </c>
      <c r="K33" s="6">
        <f t="shared" si="1"/>
        <v>0</v>
      </c>
    </row>
    <row r="34" spans="1:12" s="2" customFormat="1" x14ac:dyDescent="0.25">
      <c r="A34" s="3"/>
      <c r="B34" s="3"/>
      <c r="C34" s="3"/>
      <c r="D34" s="4"/>
      <c r="E34" s="4"/>
      <c r="F34" s="4"/>
      <c r="G34" s="4"/>
      <c r="H34" s="4"/>
      <c r="I34" s="4"/>
      <c r="J34" s="4"/>
      <c r="K34" s="4"/>
    </row>
    <row r="35" spans="1:12" x14ac:dyDescent="0.25">
      <c r="A35" s="18" t="s">
        <v>128</v>
      </c>
      <c r="B35" s="18"/>
      <c r="C35" s="18"/>
      <c r="D35" s="18"/>
      <c r="E35" s="18" t="s">
        <v>130</v>
      </c>
      <c r="F35" s="18"/>
      <c r="G35" s="18"/>
      <c r="H35" s="18"/>
      <c r="I35" s="18" t="s">
        <v>132</v>
      </c>
      <c r="J35" s="18"/>
      <c r="K35" s="18"/>
      <c r="L35" s="18"/>
    </row>
    <row r="36" spans="1:12" x14ac:dyDescent="0.25">
      <c r="A36" s="19" t="s">
        <v>129</v>
      </c>
      <c r="B36" s="19"/>
      <c r="C36" s="19"/>
      <c r="D36" s="19"/>
      <c r="E36" s="19" t="s">
        <v>131</v>
      </c>
      <c r="F36" s="19"/>
      <c r="G36" s="19"/>
      <c r="H36" s="19"/>
      <c r="I36" s="19"/>
      <c r="J36" s="19"/>
      <c r="K36" s="19"/>
      <c r="L36" s="19"/>
    </row>
    <row r="69" spans="1:20" x14ac:dyDescent="0.25">
      <c r="A69" s="7"/>
      <c r="B69" s="7"/>
      <c r="C69" s="7"/>
      <c r="D69" s="7"/>
      <c r="I69" s="7"/>
      <c r="J69" s="7"/>
      <c r="K69" s="7"/>
      <c r="L69" s="7"/>
      <c r="Q69" s="7"/>
      <c r="R69" s="7"/>
      <c r="S69" s="7"/>
      <c r="T69" s="7"/>
    </row>
  </sheetData>
  <mergeCells count="23">
    <mergeCell ref="I7:I10"/>
    <mergeCell ref="J7:J10"/>
    <mergeCell ref="K7:K10"/>
    <mergeCell ref="A1:K1"/>
    <mergeCell ref="A2:K2"/>
    <mergeCell ref="A3:K3"/>
    <mergeCell ref="A4:K4"/>
    <mergeCell ref="A5:K5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A35:D35"/>
    <mergeCell ref="A36:D36"/>
    <mergeCell ref="E35:H35"/>
    <mergeCell ref="E36:H36"/>
    <mergeCell ref="I35:L35"/>
    <mergeCell ref="I36:L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9F197-DB9C-456A-86A3-956F70D79194}">
  <dimension ref="A1:T69"/>
  <sheetViews>
    <sheetView topLeftCell="B1" workbookViewId="0">
      <selection activeCell="A4" sqref="A4:K33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1" width="14.42578125" customWidth="1"/>
  </cols>
  <sheetData>
    <row r="1" spans="1:1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69.95" customHeight="1" x14ac:dyDescent="0.25">
      <c r="A4" s="13" t="s">
        <v>142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ht="15.75" thickBot="1" x14ac:dyDescent="0.3"/>
    <row r="7" spans="1:11" s="2" customFormat="1" ht="15.75" thickBot="1" x14ac:dyDescent="0.3">
      <c r="A7" s="12" t="s">
        <v>5</v>
      </c>
      <c r="B7" s="12"/>
      <c r="C7" s="12" t="s">
        <v>7</v>
      </c>
      <c r="D7" s="12" t="s">
        <v>9</v>
      </c>
      <c r="E7" s="12" t="s">
        <v>10</v>
      </c>
      <c r="F7" s="12" t="s">
        <v>11</v>
      </c>
      <c r="G7" s="12"/>
      <c r="H7" s="12"/>
      <c r="I7" s="12" t="s">
        <v>16</v>
      </c>
      <c r="J7" s="12" t="s">
        <v>17</v>
      </c>
      <c r="K7" s="12" t="s">
        <v>18</v>
      </c>
    </row>
    <row r="8" spans="1:11" s="2" customFormat="1" ht="15.75" thickBot="1" x14ac:dyDescent="0.3">
      <c r="A8" s="12"/>
      <c r="B8" s="12"/>
      <c r="C8" s="12"/>
      <c r="D8" s="12"/>
      <c r="E8" s="12"/>
      <c r="F8" s="12" t="s">
        <v>12</v>
      </c>
      <c r="G8" s="12" t="s">
        <v>14</v>
      </c>
      <c r="H8" s="12" t="s">
        <v>15</v>
      </c>
      <c r="I8" s="12"/>
      <c r="J8" s="12"/>
      <c r="K8" s="12"/>
    </row>
    <row r="9" spans="1:11" s="2" customFormat="1" ht="15.75" thickBo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s="2" customFormat="1" ht="15.75" thickBo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s="2" customFormat="1" ht="15.75" thickBot="1" x14ac:dyDescent="0.3">
      <c r="A11" s="12" t="s">
        <v>6</v>
      </c>
      <c r="B11" s="12"/>
      <c r="C11" s="1" t="s">
        <v>8</v>
      </c>
      <c r="D11" s="1">
        <v>1</v>
      </c>
      <c r="E11" s="1">
        <v>2</v>
      </c>
      <c r="F11" s="1" t="s">
        <v>13</v>
      </c>
      <c r="G11" s="1">
        <v>4</v>
      </c>
      <c r="H11" s="1">
        <v>5</v>
      </c>
      <c r="I11" s="1">
        <v>6</v>
      </c>
      <c r="J11" s="1">
        <v>7</v>
      </c>
      <c r="K11" s="1" t="s">
        <v>19</v>
      </c>
    </row>
    <row r="12" spans="1:11" s="2" customFormat="1" ht="22.5" x14ac:dyDescent="0.25">
      <c r="A12" s="5" t="s">
        <v>20</v>
      </c>
      <c r="B12" s="5" t="s">
        <v>143</v>
      </c>
      <c r="C12" s="5" t="s">
        <v>22</v>
      </c>
      <c r="D12" s="6">
        <f>D13+D18+D21+D30</f>
        <v>750150</v>
      </c>
      <c r="E12" s="6">
        <f>E13+E18+E21+E30</f>
        <v>1457700</v>
      </c>
      <c r="F12" s="6">
        <f t="shared" ref="F12:F33" si="0">G12+H12</f>
        <v>829477</v>
      </c>
      <c r="G12" s="6">
        <f>G13+G18+G21+G30</f>
        <v>0</v>
      </c>
      <c r="H12" s="6">
        <f>H13+H18+H21+H30</f>
        <v>829477</v>
      </c>
      <c r="I12" s="6">
        <f>I13+I18+I21+I30</f>
        <v>829477</v>
      </c>
      <c r="J12" s="6">
        <f>J13+J18+J21+J30</f>
        <v>0</v>
      </c>
      <c r="K12" s="6">
        <f t="shared" ref="K12:K33" si="1">F12-I12-J12</f>
        <v>0</v>
      </c>
    </row>
    <row r="13" spans="1:11" s="2" customFormat="1" x14ac:dyDescent="0.25">
      <c r="A13" s="5" t="s">
        <v>23</v>
      </c>
      <c r="B13" s="5" t="s">
        <v>24</v>
      </c>
      <c r="C13" s="5" t="s">
        <v>25</v>
      </c>
      <c r="D13" s="6">
        <f t="shared" ref="D13:E16" si="2">+D14</f>
        <v>270150</v>
      </c>
      <c r="E13" s="6">
        <f t="shared" si="2"/>
        <v>439800</v>
      </c>
      <c r="F13" s="6">
        <f t="shared" si="0"/>
        <v>380766</v>
      </c>
      <c r="G13" s="6">
        <f t="shared" ref="G13:J16" si="3">+G14</f>
        <v>0</v>
      </c>
      <c r="H13" s="6">
        <f t="shared" si="3"/>
        <v>380766</v>
      </c>
      <c r="I13" s="6">
        <f t="shared" si="3"/>
        <v>380766</v>
      </c>
      <c r="J13" s="6">
        <f t="shared" si="3"/>
        <v>0</v>
      </c>
      <c r="K13" s="6">
        <f t="shared" si="1"/>
        <v>0</v>
      </c>
    </row>
    <row r="14" spans="1:11" s="2" customFormat="1" x14ac:dyDescent="0.25">
      <c r="A14" s="5" t="s">
        <v>144</v>
      </c>
      <c r="B14" s="5" t="s">
        <v>27</v>
      </c>
      <c r="C14" s="5" t="s">
        <v>28</v>
      </c>
      <c r="D14" s="6">
        <f t="shared" si="2"/>
        <v>270150</v>
      </c>
      <c r="E14" s="6">
        <f t="shared" si="2"/>
        <v>439800</v>
      </c>
      <c r="F14" s="6">
        <f t="shared" si="0"/>
        <v>380766</v>
      </c>
      <c r="G14" s="6">
        <f t="shared" si="3"/>
        <v>0</v>
      </c>
      <c r="H14" s="6">
        <f t="shared" si="3"/>
        <v>380766</v>
      </c>
      <c r="I14" s="6">
        <f t="shared" si="3"/>
        <v>380766</v>
      </c>
      <c r="J14" s="6">
        <f t="shared" si="3"/>
        <v>0</v>
      </c>
      <c r="K14" s="6">
        <f t="shared" si="1"/>
        <v>0</v>
      </c>
    </row>
    <row r="15" spans="1:11" s="2" customFormat="1" ht="22.5" x14ac:dyDescent="0.25">
      <c r="A15" s="5" t="s">
        <v>145</v>
      </c>
      <c r="B15" s="5" t="s">
        <v>30</v>
      </c>
      <c r="C15" s="5" t="s">
        <v>31</v>
      </c>
      <c r="D15" s="6">
        <f t="shared" si="2"/>
        <v>270150</v>
      </c>
      <c r="E15" s="6">
        <f t="shared" si="2"/>
        <v>439800</v>
      </c>
      <c r="F15" s="6">
        <f t="shared" si="0"/>
        <v>380766</v>
      </c>
      <c r="G15" s="6">
        <f t="shared" si="3"/>
        <v>0</v>
      </c>
      <c r="H15" s="6">
        <f t="shared" si="3"/>
        <v>380766</v>
      </c>
      <c r="I15" s="6">
        <f t="shared" si="3"/>
        <v>380766</v>
      </c>
      <c r="J15" s="6">
        <f t="shared" si="3"/>
        <v>0</v>
      </c>
      <c r="K15" s="6">
        <f t="shared" si="1"/>
        <v>0</v>
      </c>
    </row>
    <row r="16" spans="1:11" s="2" customFormat="1" ht="22.5" x14ac:dyDescent="0.25">
      <c r="A16" s="5" t="s">
        <v>146</v>
      </c>
      <c r="B16" s="5" t="s">
        <v>60</v>
      </c>
      <c r="C16" s="5" t="s">
        <v>61</v>
      </c>
      <c r="D16" s="6">
        <f t="shared" si="2"/>
        <v>270150</v>
      </c>
      <c r="E16" s="6">
        <f t="shared" si="2"/>
        <v>439800</v>
      </c>
      <c r="F16" s="6">
        <f t="shared" si="0"/>
        <v>380766</v>
      </c>
      <c r="G16" s="6">
        <f t="shared" si="3"/>
        <v>0</v>
      </c>
      <c r="H16" s="6">
        <f t="shared" si="3"/>
        <v>380766</v>
      </c>
      <c r="I16" s="6">
        <f t="shared" si="3"/>
        <v>380766</v>
      </c>
      <c r="J16" s="6">
        <f t="shared" si="3"/>
        <v>0</v>
      </c>
      <c r="K16" s="6">
        <f t="shared" si="1"/>
        <v>0</v>
      </c>
    </row>
    <row r="17" spans="1:11" s="2" customFormat="1" x14ac:dyDescent="0.25">
      <c r="A17" s="5" t="s">
        <v>147</v>
      </c>
      <c r="B17" s="5" t="s">
        <v>69</v>
      </c>
      <c r="C17" s="5" t="s">
        <v>70</v>
      </c>
      <c r="D17" s="6">
        <v>270150</v>
      </c>
      <c r="E17" s="6">
        <v>439800</v>
      </c>
      <c r="F17" s="6">
        <f t="shared" si="0"/>
        <v>380766</v>
      </c>
      <c r="G17" s="6">
        <v>0</v>
      </c>
      <c r="H17" s="6">
        <v>380766</v>
      </c>
      <c r="I17" s="6">
        <v>380766</v>
      </c>
      <c r="J17" s="6">
        <v>0</v>
      </c>
      <c r="K17" s="6">
        <f t="shared" si="1"/>
        <v>0</v>
      </c>
    </row>
    <row r="18" spans="1:11" s="2" customFormat="1" x14ac:dyDescent="0.25">
      <c r="A18" s="5" t="s">
        <v>148</v>
      </c>
      <c r="B18" s="5" t="s">
        <v>72</v>
      </c>
      <c r="C18" s="5" t="s">
        <v>73</v>
      </c>
      <c r="D18" s="6">
        <f>D19</f>
        <v>0</v>
      </c>
      <c r="E18" s="6">
        <f>E19</f>
        <v>1700</v>
      </c>
      <c r="F18" s="6">
        <f t="shared" si="0"/>
        <v>1728</v>
      </c>
      <c r="G18" s="6">
        <f t="shared" ref="G18:J19" si="4">G19</f>
        <v>0</v>
      </c>
      <c r="H18" s="6">
        <f t="shared" si="4"/>
        <v>1728</v>
      </c>
      <c r="I18" s="6">
        <f t="shared" si="4"/>
        <v>1728</v>
      </c>
      <c r="J18" s="6">
        <f t="shared" si="4"/>
        <v>0</v>
      </c>
      <c r="K18" s="6">
        <f t="shared" si="1"/>
        <v>0</v>
      </c>
    </row>
    <row r="19" spans="1:11" s="2" customFormat="1" ht="22.5" x14ac:dyDescent="0.25">
      <c r="A19" s="5" t="s">
        <v>149</v>
      </c>
      <c r="B19" s="5" t="s">
        <v>75</v>
      </c>
      <c r="C19" s="5" t="s">
        <v>76</v>
      </c>
      <c r="D19" s="6">
        <f>D20</f>
        <v>0</v>
      </c>
      <c r="E19" s="6">
        <f>E20</f>
        <v>1700</v>
      </c>
      <c r="F19" s="6">
        <f t="shared" si="0"/>
        <v>1728</v>
      </c>
      <c r="G19" s="6">
        <f t="shared" si="4"/>
        <v>0</v>
      </c>
      <c r="H19" s="6">
        <f t="shared" si="4"/>
        <v>1728</v>
      </c>
      <c r="I19" s="6">
        <f t="shared" si="4"/>
        <v>1728</v>
      </c>
      <c r="J19" s="6">
        <f t="shared" si="4"/>
        <v>0</v>
      </c>
      <c r="K19" s="6">
        <f t="shared" si="1"/>
        <v>0</v>
      </c>
    </row>
    <row r="20" spans="1:11" s="2" customFormat="1" ht="22.5" x14ac:dyDescent="0.25">
      <c r="A20" s="5" t="s">
        <v>150</v>
      </c>
      <c r="B20" s="5" t="s">
        <v>78</v>
      </c>
      <c r="C20" s="5" t="s">
        <v>79</v>
      </c>
      <c r="D20" s="6">
        <v>0</v>
      </c>
      <c r="E20" s="6">
        <v>1700</v>
      </c>
      <c r="F20" s="6">
        <f t="shared" si="0"/>
        <v>1728</v>
      </c>
      <c r="G20" s="6">
        <v>0</v>
      </c>
      <c r="H20" s="6">
        <v>1728</v>
      </c>
      <c r="I20" s="6">
        <v>1728</v>
      </c>
      <c r="J20" s="6">
        <v>0</v>
      </c>
      <c r="K20" s="6">
        <f t="shared" si="1"/>
        <v>0</v>
      </c>
    </row>
    <row r="21" spans="1:11" s="2" customFormat="1" x14ac:dyDescent="0.25">
      <c r="A21" s="5" t="s">
        <v>151</v>
      </c>
      <c r="B21" s="5" t="s">
        <v>81</v>
      </c>
      <c r="C21" s="5" t="s">
        <v>82</v>
      </c>
      <c r="D21" s="6">
        <f>D22</f>
        <v>480000</v>
      </c>
      <c r="E21" s="6">
        <f>E22</f>
        <v>599700</v>
      </c>
      <c r="F21" s="6">
        <f t="shared" si="0"/>
        <v>446983</v>
      </c>
      <c r="G21" s="6">
        <f>G22</f>
        <v>0</v>
      </c>
      <c r="H21" s="6">
        <f>H22</f>
        <v>446983</v>
      </c>
      <c r="I21" s="6">
        <f>I22</f>
        <v>446983</v>
      </c>
      <c r="J21" s="6">
        <f>J22</f>
        <v>0</v>
      </c>
      <c r="K21" s="6">
        <f t="shared" si="1"/>
        <v>0</v>
      </c>
    </row>
    <row r="22" spans="1:11" s="2" customFormat="1" ht="22.5" x14ac:dyDescent="0.25">
      <c r="A22" s="5" t="s">
        <v>152</v>
      </c>
      <c r="B22" s="5" t="s">
        <v>84</v>
      </c>
      <c r="C22" s="5" t="s">
        <v>85</v>
      </c>
      <c r="D22" s="6">
        <f>D23+D27</f>
        <v>480000</v>
      </c>
      <c r="E22" s="6">
        <f>E23+E27</f>
        <v>599700</v>
      </c>
      <c r="F22" s="6">
        <f t="shared" si="0"/>
        <v>446983</v>
      </c>
      <c r="G22" s="6">
        <f>G23+G27</f>
        <v>0</v>
      </c>
      <c r="H22" s="6">
        <f>H23+H27</f>
        <v>446983</v>
      </c>
      <c r="I22" s="6">
        <f>I23+I27</f>
        <v>446983</v>
      </c>
      <c r="J22" s="6">
        <f>J23+J27</f>
        <v>0</v>
      </c>
      <c r="K22" s="6">
        <f t="shared" si="1"/>
        <v>0</v>
      </c>
    </row>
    <row r="23" spans="1:11" s="2" customFormat="1" x14ac:dyDescent="0.25">
      <c r="A23" s="5" t="s">
        <v>153</v>
      </c>
      <c r="B23" s="5" t="s">
        <v>87</v>
      </c>
      <c r="C23" s="5" t="s">
        <v>88</v>
      </c>
      <c r="D23" s="6">
        <f>D24</f>
        <v>0</v>
      </c>
      <c r="E23" s="6">
        <f>E24</f>
        <v>63700</v>
      </c>
      <c r="F23" s="6">
        <f t="shared" si="0"/>
        <v>0</v>
      </c>
      <c r="G23" s="6">
        <f>G24</f>
        <v>0</v>
      </c>
      <c r="H23" s="6">
        <f>H24</f>
        <v>0</v>
      </c>
      <c r="I23" s="6">
        <f>I24</f>
        <v>0</v>
      </c>
      <c r="J23" s="6">
        <f>J24</f>
        <v>0</v>
      </c>
      <c r="K23" s="6">
        <f t="shared" si="1"/>
        <v>0</v>
      </c>
    </row>
    <row r="24" spans="1:11" s="2" customFormat="1" x14ac:dyDescent="0.25">
      <c r="A24" s="5" t="s">
        <v>29</v>
      </c>
      <c r="B24" s="5" t="s">
        <v>90</v>
      </c>
      <c r="C24" s="5" t="s">
        <v>91</v>
      </c>
      <c r="D24" s="6">
        <f>+D25</f>
        <v>0</v>
      </c>
      <c r="E24" s="6">
        <f>+E25</f>
        <v>63700</v>
      </c>
      <c r="F24" s="6">
        <f t="shared" si="0"/>
        <v>0</v>
      </c>
      <c r="G24" s="6">
        <f t="shared" ref="G24:J25" si="5">+G25</f>
        <v>0</v>
      </c>
      <c r="H24" s="6">
        <f t="shared" si="5"/>
        <v>0</v>
      </c>
      <c r="I24" s="6">
        <f t="shared" si="5"/>
        <v>0</v>
      </c>
      <c r="J24" s="6">
        <f t="shared" si="5"/>
        <v>0</v>
      </c>
      <c r="K24" s="6">
        <f t="shared" si="1"/>
        <v>0</v>
      </c>
    </row>
    <row r="25" spans="1:11" s="2" customFormat="1" ht="54" x14ac:dyDescent="0.25">
      <c r="A25" s="5" t="s">
        <v>154</v>
      </c>
      <c r="B25" s="5" t="s">
        <v>93</v>
      </c>
      <c r="C25" s="5" t="s">
        <v>94</v>
      </c>
      <c r="D25" s="6">
        <f>+D26</f>
        <v>0</v>
      </c>
      <c r="E25" s="6">
        <f>+E26</f>
        <v>63700</v>
      </c>
      <c r="F25" s="6">
        <f t="shared" si="0"/>
        <v>0</v>
      </c>
      <c r="G25" s="6">
        <f t="shared" si="5"/>
        <v>0</v>
      </c>
      <c r="H25" s="6">
        <f t="shared" si="5"/>
        <v>0</v>
      </c>
      <c r="I25" s="6">
        <f t="shared" si="5"/>
        <v>0</v>
      </c>
      <c r="J25" s="6">
        <f t="shared" si="5"/>
        <v>0</v>
      </c>
      <c r="K25" s="6">
        <f t="shared" si="1"/>
        <v>0</v>
      </c>
    </row>
    <row r="26" spans="1:11" s="2" customFormat="1" ht="54" x14ac:dyDescent="0.25">
      <c r="A26" s="5" t="s">
        <v>155</v>
      </c>
      <c r="B26" s="5" t="s">
        <v>96</v>
      </c>
      <c r="C26" s="5" t="s">
        <v>97</v>
      </c>
      <c r="D26" s="6">
        <v>0</v>
      </c>
      <c r="E26" s="6">
        <v>63700</v>
      </c>
      <c r="F26" s="6">
        <f t="shared" si="0"/>
        <v>0</v>
      </c>
      <c r="G26" s="6">
        <v>0</v>
      </c>
      <c r="H26" s="6">
        <v>0</v>
      </c>
      <c r="I26" s="6">
        <v>0</v>
      </c>
      <c r="J26" s="6">
        <v>0</v>
      </c>
      <c r="K26" s="6">
        <f t="shared" si="1"/>
        <v>0</v>
      </c>
    </row>
    <row r="27" spans="1:11" s="2" customFormat="1" ht="64.5" x14ac:dyDescent="0.25">
      <c r="A27" s="5" t="s">
        <v>156</v>
      </c>
      <c r="B27" s="5" t="s">
        <v>99</v>
      </c>
      <c r="C27" s="5" t="s">
        <v>100</v>
      </c>
      <c r="D27" s="6">
        <f>+D28+D29</f>
        <v>480000</v>
      </c>
      <c r="E27" s="6">
        <f>+E28+E29</f>
        <v>536000</v>
      </c>
      <c r="F27" s="6">
        <f t="shared" si="0"/>
        <v>446983</v>
      </c>
      <c r="G27" s="6">
        <f>+G28+G29</f>
        <v>0</v>
      </c>
      <c r="H27" s="6">
        <f>+H28+H29</f>
        <v>446983</v>
      </c>
      <c r="I27" s="6">
        <f>+I28+I29</f>
        <v>446983</v>
      </c>
      <c r="J27" s="6">
        <f>+J28+J29</f>
        <v>0</v>
      </c>
      <c r="K27" s="6">
        <f t="shared" si="1"/>
        <v>0</v>
      </c>
    </row>
    <row r="28" spans="1:11" s="2" customFormat="1" ht="22.5" x14ac:dyDescent="0.25">
      <c r="A28" s="5" t="s">
        <v>157</v>
      </c>
      <c r="B28" s="5" t="s">
        <v>108</v>
      </c>
      <c r="C28" s="5" t="s">
        <v>109</v>
      </c>
      <c r="D28" s="6">
        <v>152000</v>
      </c>
      <c r="E28" s="6">
        <v>152000</v>
      </c>
      <c r="F28" s="6">
        <f t="shared" si="0"/>
        <v>152000</v>
      </c>
      <c r="G28" s="6">
        <v>0</v>
      </c>
      <c r="H28" s="6">
        <v>152000</v>
      </c>
      <c r="I28" s="6">
        <v>152000</v>
      </c>
      <c r="J28" s="6">
        <v>0</v>
      </c>
      <c r="K28" s="6">
        <f t="shared" si="1"/>
        <v>0</v>
      </c>
    </row>
    <row r="29" spans="1:11" s="2" customFormat="1" ht="22.5" x14ac:dyDescent="0.25">
      <c r="A29" s="5" t="s">
        <v>77</v>
      </c>
      <c r="B29" s="5" t="s">
        <v>111</v>
      </c>
      <c r="C29" s="5" t="s">
        <v>112</v>
      </c>
      <c r="D29" s="6">
        <v>328000</v>
      </c>
      <c r="E29" s="6">
        <v>384000</v>
      </c>
      <c r="F29" s="6">
        <f t="shared" si="0"/>
        <v>294983</v>
      </c>
      <c r="G29" s="6">
        <v>0</v>
      </c>
      <c r="H29" s="6">
        <v>294983</v>
      </c>
      <c r="I29" s="6">
        <v>294983</v>
      </c>
      <c r="J29" s="6">
        <v>0</v>
      </c>
      <c r="K29" s="6">
        <f t="shared" si="1"/>
        <v>0</v>
      </c>
    </row>
    <row r="30" spans="1:11" s="2" customFormat="1" ht="43.5" x14ac:dyDescent="0.25">
      <c r="A30" s="5" t="s">
        <v>158</v>
      </c>
      <c r="B30" s="5" t="s">
        <v>117</v>
      </c>
      <c r="C30" s="5" t="s">
        <v>118</v>
      </c>
      <c r="D30" s="6">
        <f>+D31</f>
        <v>0</v>
      </c>
      <c r="E30" s="6">
        <f>+E31</f>
        <v>416500</v>
      </c>
      <c r="F30" s="6">
        <f t="shared" si="0"/>
        <v>0</v>
      </c>
      <c r="G30" s="6">
        <f>+G31</f>
        <v>0</v>
      </c>
      <c r="H30" s="6">
        <f>+H31</f>
        <v>0</v>
      </c>
      <c r="I30" s="6">
        <f>+I31</f>
        <v>0</v>
      </c>
      <c r="J30" s="6">
        <f>+J31</f>
        <v>0</v>
      </c>
      <c r="K30" s="6">
        <f t="shared" si="1"/>
        <v>0</v>
      </c>
    </row>
    <row r="31" spans="1:11" s="2" customFormat="1" ht="22.5" x14ac:dyDescent="0.25">
      <c r="A31" s="5" t="s">
        <v>159</v>
      </c>
      <c r="B31" s="5" t="s">
        <v>120</v>
      </c>
      <c r="C31" s="5" t="s">
        <v>121</v>
      </c>
      <c r="D31" s="6">
        <f>D32+D33</f>
        <v>0</v>
      </c>
      <c r="E31" s="6">
        <f>E32+E33</f>
        <v>416500</v>
      </c>
      <c r="F31" s="6">
        <f t="shared" si="0"/>
        <v>0</v>
      </c>
      <c r="G31" s="6">
        <f>G32+G33</f>
        <v>0</v>
      </c>
      <c r="H31" s="6">
        <f>H32+H33</f>
        <v>0</v>
      </c>
      <c r="I31" s="6">
        <f>I32+I33</f>
        <v>0</v>
      </c>
      <c r="J31" s="6">
        <f>J32+J33</f>
        <v>0</v>
      </c>
      <c r="K31" s="6">
        <f t="shared" si="1"/>
        <v>0</v>
      </c>
    </row>
    <row r="32" spans="1:11" s="2" customFormat="1" ht="22.5" x14ac:dyDescent="0.25">
      <c r="A32" s="5" t="s">
        <v>160</v>
      </c>
      <c r="B32" s="5" t="s">
        <v>123</v>
      </c>
      <c r="C32" s="5" t="s">
        <v>124</v>
      </c>
      <c r="D32" s="6">
        <v>0</v>
      </c>
      <c r="E32" s="6">
        <v>297500</v>
      </c>
      <c r="F32" s="6">
        <f t="shared" si="0"/>
        <v>0</v>
      </c>
      <c r="G32" s="6">
        <v>0</v>
      </c>
      <c r="H32" s="6">
        <v>0</v>
      </c>
      <c r="I32" s="6">
        <v>0</v>
      </c>
      <c r="J32" s="6">
        <v>0</v>
      </c>
      <c r="K32" s="6">
        <f t="shared" si="1"/>
        <v>0</v>
      </c>
    </row>
    <row r="33" spans="1:12" s="2" customFormat="1" ht="22.5" x14ac:dyDescent="0.25">
      <c r="A33" s="5" t="s">
        <v>161</v>
      </c>
      <c r="B33" s="5" t="s">
        <v>126</v>
      </c>
      <c r="C33" s="5" t="s">
        <v>127</v>
      </c>
      <c r="D33" s="6">
        <v>0</v>
      </c>
      <c r="E33" s="6">
        <v>119000</v>
      </c>
      <c r="F33" s="6">
        <f t="shared" si="0"/>
        <v>0</v>
      </c>
      <c r="G33" s="6">
        <v>0</v>
      </c>
      <c r="H33" s="6">
        <v>0</v>
      </c>
      <c r="I33" s="6">
        <v>0</v>
      </c>
      <c r="J33" s="6">
        <v>0</v>
      </c>
      <c r="K33" s="6">
        <f t="shared" si="1"/>
        <v>0</v>
      </c>
    </row>
    <row r="34" spans="1:12" s="2" customFormat="1" x14ac:dyDescent="0.25">
      <c r="A34" s="3"/>
      <c r="B34" s="3"/>
      <c r="C34" s="3"/>
      <c r="D34" s="4"/>
      <c r="E34" s="4"/>
      <c r="F34" s="4"/>
      <c r="G34" s="4"/>
      <c r="H34" s="4"/>
      <c r="I34" s="4"/>
      <c r="J34" s="4"/>
      <c r="K34" s="4"/>
    </row>
    <row r="35" spans="1:12" x14ac:dyDescent="0.25">
      <c r="A35" s="18" t="s">
        <v>128</v>
      </c>
      <c r="B35" s="18"/>
      <c r="C35" s="18"/>
      <c r="D35" s="18"/>
      <c r="E35" s="18" t="s">
        <v>130</v>
      </c>
      <c r="F35" s="18"/>
      <c r="G35" s="18"/>
      <c r="H35" s="18"/>
      <c r="I35" s="18" t="s">
        <v>132</v>
      </c>
      <c r="J35" s="18"/>
      <c r="K35" s="18"/>
      <c r="L35" s="18"/>
    </row>
    <row r="36" spans="1:12" x14ac:dyDescent="0.25">
      <c r="A36" s="19" t="s">
        <v>129</v>
      </c>
      <c r="B36" s="19"/>
      <c r="C36" s="19"/>
      <c r="D36" s="19"/>
      <c r="E36" s="19" t="s">
        <v>131</v>
      </c>
      <c r="F36" s="19"/>
      <c r="G36" s="19"/>
      <c r="H36" s="19"/>
      <c r="I36" s="19"/>
      <c r="J36" s="19"/>
      <c r="K36" s="19"/>
      <c r="L36" s="19"/>
    </row>
    <row r="69" spans="1:20" x14ac:dyDescent="0.25">
      <c r="A69" s="7"/>
      <c r="B69" s="7"/>
      <c r="C69" s="7"/>
      <c r="D69" s="7"/>
      <c r="I69" s="7"/>
      <c r="J69" s="7"/>
      <c r="K69" s="7"/>
      <c r="L69" s="7"/>
      <c r="Q69" s="7"/>
      <c r="R69" s="7"/>
      <c r="S69" s="7"/>
      <c r="T69" s="7"/>
    </row>
  </sheetData>
  <mergeCells count="23">
    <mergeCell ref="I7:I10"/>
    <mergeCell ref="J7:J10"/>
    <mergeCell ref="K7:K10"/>
    <mergeCell ref="A1:K1"/>
    <mergeCell ref="A2:K2"/>
    <mergeCell ref="A3:K3"/>
    <mergeCell ref="A4:K4"/>
    <mergeCell ref="A5:K5"/>
    <mergeCell ref="A11:B11"/>
    <mergeCell ref="C7:C10"/>
    <mergeCell ref="D7:D10"/>
    <mergeCell ref="E7:E10"/>
    <mergeCell ref="F7:H7"/>
    <mergeCell ref="F8:F10"/>
    <mergeCell ref="G8:G10"/>
    <mergeCell ref="H8:H10"/>
    <mergeCell ref="A7:B10"/>
    <mergeCell ref="A35:D35"/>
    <mergeCell ref="A36:D36"/>
    <mergeCell ref="E35:H35"/>
    <mergeCell ref="E36:H36"/>
    <mergeCell ref="I35:L35"/>
    <mergeCell ref="I36:L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Luminita.Ropcean</cp:lastModifiedBy>
  <cp:lastPrinted>2026-04-15T06:10:11Z</cp:lastPrinted>
  <dcterms:created xsi:type="dcterms:W3CDTF">2026-03-05T12:01:30Z</dcterms:created>
  <dcterms:modified xsi:type="dcterms:W3CDTF">2026-04-29T09:56:18Z</dcterms:modified>
</cp:coreProperties>
</file>