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IECTE HOTARARI\2022\martie\ph cont executie trim IV 2021\"/>
    </mc:Choice>
  </mc:AlternateContent>
  <xr:revisionPtr revIDLastSave="0" documentId="13_ncr:1_{DF721093-9230-4D85-903A-40D031CA0F8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oai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1" i="1" l="1"/>
  <c r="G81" i="1" s="1"/>
  <c r="E81" i="1"/>
  <c r="D81" i="1"/>
  <c r="F77" i="1"/>
  <c r="G77" i="1" s="1"/>
  <c r="E77" i="1"/>
  <c r="E76" i="1" s="1"/>
  <c r="D77" i="1"/>
  <c r="D76" i="1" s="1"/>
  <c r="F74" i="1"/>
  <c r="F73" i="1" s="1"/>
  <c r="E74" i="1"/>
  <c r="E73" i="1" s="1"/>
  <c r="D74" i="1"/>
  <c r="D73" i="1" s="1"/>
  <c r="F71" i="1"/>
  <c r="G71" i="1" s="1"/>
  <c r="E71" i="1"/>
  <c r="D71" i="1"/>
  <c r="F67" i="1"/>
  <c r="G67" i="1" s="1"/>
  <c r="E67" i="1"/>
  <c r="E66" i="1" s="1"/>
  <c r="D67" i="1"/>
  <c r="D66" i="1" s="1"/>
  <c r="F61" i="1"/>
  <c r="G61" i="1" s="1"/>
  <c r="E61" i="1"/>
  <c r="D61" i="1"/>
  <c r="F58" i="1"/>
  <c r="G58" i="1" s="1"/>
  <c r="E58" i="1"/>
  <c r="D58" i="1"/>
  <c r="F54" i="1"/>
  <c r="E54" i="1"/>
  <c r="D54" i="1"/>
  <c r="F52" i="1"/>
  <c r="G52" i="1" s="1"/>
  <c r="E52" i="1"/>
  <c r="D52" i="1"/>
  <c r="F50" i="1"/>
  <c r="G50" i="1" s="1"/>
  <c r="E50" i="1"/>
  <c r="D50" i="1"/>
  <c r="F45" i="1"/>
  <c r="G45" i="1" s="1"/>
  <c r="E45" i="1"/>
  <c r="D45" i="1"/>
  <c r="F42" i="1"/>
  <c r="E42" i="1"/>
  <c r="D42" i="1"/>
  <c r="F39" i="1"/>
  <c r="G39" i="1" s="1"/>
  <c r="E39" i="1"/>
  <c r="D39" i="1"/>
  <c r="F36" i="1"/>
  <c r="E36" i="1"/>
  <c r="E35" i="1" s="1"/>
  <c r="D36" i="1"/>
  <c r="F29" i="1"/>
  <c r="G29" i="1" s="1"/>
  <c r="E29" i="1"/>
  <c r="D29" i="1"/>
  <c r="F27" i="1"/>
  <c r="E27" i="1"/>
  <c r="D27" i="1"/>
  <c r="F22" i="1"/>
  <c r="F21" i="1" s="1"/>
  <c r="F20" i="1" s="1"/>
  <c r="G20" i="1" s="1"/>
  <c r="E22" i="1"/>
  <c r="E21" i="1" s="1"/>
  <c r="E20" i="1" s="1"/>
  <c r="D22" i="1"/>
  <c r="D21" i="1" s="1"/>
  <c r="D20" i="1" s="1"/>
  <c r="F18" i="1"/>
  <c r="G18" i="1" s="1"/>
  <c r="E18" i="1"/>
  <c r="D18" i="1"/>
  <c r="F15" i="1"/>
  <c r="E15" i="1"/>
  <c r="D15" i="1"/>
  <c r="F13" i="1"/>
  <c r="F12" i="1" s="1"/>
  <c r="E13" i="1"/>
  <c r="E12" i="1" s="1"/>
  <c r="D13" i="1"/>
  <c r="D12" i="1" s="1"/>
  <c r="H13" i="1"/>
  <c r="H12" i="1" s="1"/>
  <c r="G14" i="1"/>
  <c r="H15" i="1"/>
  <c r="G16" i="1"/>
  <c r="G17" i="1"/>
  <c r="H19" i="1"/>
  <c r="H23" i="1"/>
  <c r="H22" i="1" s="1"/>
  <c r="H21" i="1" s="1"/>
  <c r="G24" i="1"/>
  <c r="H28" i="1"/>
  <c r="H30" i="1"/>
  <c r="G31" i="1"/>
  <c r="G32" i="1"/>
  <c r="G33" i="1"/>
  <c r="G34" i="1"/>
  <c r="H37" i="1"/>
  <c r="H36" i="1" s="1"/>
  <c r="G38" i="1"/>
  <c r="H41" i="1"/>
  <c r="G42" i="1"/>
  <c r="G43" i="1"/>
  <c r="G44" i="1"/>
  <c r="H44" i="1"/>
  <c r="G46" i="1"/>
  <c r="G47" i="1"/>
  <c r="H49" i="1"/>
  <c r="H51" i="1"/>
  <c r="H53" i="1"/>
  <c r="G54" i="1"/>
  <c r="H57" i="1"/>
  <c r="G59" i="1"/>
  <c r="H60" i="1"/>
  <c r="G62" i="1"/>
  <c r="G63" i="1"/>
  <c r="G64" i="1"/>
  <c r="H66" i="1"/>
  <c r="H65" i="1" s="1"/>
  <c r="G68" i="1"/>
  <c r="H70" i="1"/>
  <c r="H73" i="1"/>
  <c r="H72" i="1" s="1"/>
  <c r="H76" i="1"/>
  <c r="H75" i="1" s="1"/>
  <c r="G78" i="1"/>
  <c r="G79" i="1"/>
  <c r="H80" i="1"/>
  <c r="G82" i="1"/>
  <c r="D11" i="1" l="1"/>
  <c r="F26" i="1"/>
  <c r="D57" i="1"/>
  <c r="D56" i="1" s="1"/>
  <c r="G74" i="1"/>
  <c r="E11" i="1"/>
  <c r="D41" i="1"/>
  <c r="E57" i="1"/>
  <c r="E56" i="1" s="1"/>
  <c r="F11" i="1"/>
  <c r="E41" i="1"/>
  <c r="D35" i="1"/>
  <c r="D49" i="1"/>
  <c r="E49" i="1"/>
  <c r="E25" i="1" s="1"/>
  <c r="E10" i="1" s="1"/>
  <c r="E26" i="1"/>
  <c r="F35" i="1"/>
  <c r="G35" i="1" s="1"/>
  <c r="F66" i="1"/>
  <c r="D70" i="1"/>
  <c r="F49" i="1"/>
  <c r="E70" i="1"/>
  <c r="D26" i="1"/>
  <c r="D25" i="1" s="1"/>
  <c r="F41" i="1"/>
  <c r="F25" i="1" s="1"/>
  <c r="G25" i="1" s="1"/>
  <c r="F76" i="1"/>
  <c r="G76" i="1" s="1"/>
  <c r="F57" i="1"/>
  <c r="G66" i="1"/>
  <c r="G49" i="1"/>
  <c r="H40" i="1"/>
  <c r="G75" i="1"/>
  <c r="G15" i="1"/>
  <c r="G19" i="1"/>
  <c r="H27" i="1"/>
  <c r="G37" i="1"/>
  <c r="G80" i="1"/>
  <c r="H48" i="1"/>
  <c r="G73" i="1"/>
  <c r="H56" i="1"/>
  <c r="H55" i="1" s="1"/>
  <c r="G53" i="1"/>
  <c r="G30" i="1"/>
  <c r="G21" i="1"/>
  <c r="G22" i="1"/>
  <c r="G72" i="1"/>
  <c r="G23" i="1"/>
  <c r="G13" i="1"/>
  <c r="H11" i="1"/>
  <c r="G65" i="1"/>
  <c r="G36" i="1"/>
  <c r="H69" i="1"/>
  <c r="G28" i="1"/>
  <c r="G60" i="1"/>
  <c r="G51" i="1"/>
  <c r="F56" i="1" l="1"/>
  <c r="G56" i="1" s="1"/>
  <c r="G57" i="1"/>
  <c r="D10" i="1"/>
  <c r="G41" i="1"/>
  <c r="F70" i="1"/>
  <c r="H26" i="1"/>
  <c r="H10" i="1" s="1"/>
  <c r="G27" i="1"/>
  <c r="G40" i="1"/>
  <c r="G48" i="1"/>
  <c r="G69" i="1"/>
  <c r="G12" i="1"/>
  <c r="G55" i="1"/>
  <c r="F10" i="1" l="1"/>
  <c r="G10" i="1" s="1"/>
  <c r="G70" i="1"/>
  <c r="G26" i="1"/>
  <c r="G11" i="1"/>
</calcChain>
</file>

<file path=xl/sharedStrings.xml><?xml version="1.0" encoding="utf-8"?>
<sst xmlns="http://schemas.openxmlformats.org/spreadsheetml/2006/main" count="279" uniqueCount="266">
  <si>
    <t>Cont de executie - Cheltuieli - Bugetul local</t>
  </si>
  <si>
    <t>Denumirea indicatorilor</t>
  </si>
  <si>
    <t>A</t>
  </si>
  <si>
    <t>Cod indicator</t>
  </si>
  <si>
    <t>B</t>
  </si>
  <si>
    <t>Credite bugetare</t>
  </si>
  <si>
    <t>Plati efectuate</t>
  </si>
  <si>
    <t>Angajamente legale de platit</t>
  </si>
  <si>
    <t>8=6-7</t>
  </si>
  <si>
    <t>Cheltuieli efective</t>
  </si>
  <si>
    <t>1</t>
  </si>
  <si>
    <t>TOTAL CHELTUIELI   (cod 50.02+59.02+64.02+69.02+79.02)</t>
  </si>
  <si>
    <t>49.02</t>
  </si>
  <si>
    <t>2</t>
  </si>
  <si>
    <t>Partea I-a SERVICII PUBLICE GENERALE   (cod 51.02+54.02+55.02+56.02)</t>
  </si>
  <si>
    <t>50.02</t>
  </si>
  <si>
    <t>3</t>
  </si>
  <si>
    <t>Autoritati publice si actiuni externe   (cod 51.02.01)</t>
  </si>
  <si>
    <t>51.02</t>
  </si>
  <si>
    <t>4</t>
  </si>
  <si>
    <t>Autoritati executive si legislative (cod 51.02.01.03)</t>
  </si>
  <si>
    <t>51.02.01</t>
  </si>
  <si>
    <t>5</t>
  </si>
  <si>
    <t>Autoritati executive</t>
  </si>
  <si>
    <t>51.02.01.03</t>
  </si>
  <si>
    <t>6</t>
  </si>
  <si>
    <t>Alte servicii publice generale  (cod 54.02.05 la 54.02.07+54.02.10+54.02.50)</t>
  </si>
  <si>
    <t>54.02</t>
  </si>
  <si>
    <t>7</t>
  </si>
  <si>
    <t>Fond de rezerva bugetara la dispozitia autoritatilor locale</t>
  </si>
  <si>
    <t>54.02.05</t>
  </si>
  <si>
    <t>10</t>
  </si>
  <si>
    <t>Servicii publice comunitare de evidenţă a persoanelor</t>
  </si>
  <si>
    <t>54.02.10</t>
  </si>
  <si>
    <t>11</t>
  </si>
  <si>
    <t>12</t>
  </si>
  <si>
    <t>Tranzacţii privind datoria publică şi împrumuturi (55.02.01)</t>
  </si>
  <si>
    <t>55.02</t>
  </si>
  <si>
    <t>13</t>
  </si>
  <si>
    <t xml:space="preserve">Tranzacţii privind datoria publică şi împrumuturi </t>
  </si>
  <si>
    <t>55.02.01</t>
  </si>
  <si>
    <t>20</t>
  </si>
  <si>
    <t>Partea a II-a APARARE, ORDINE PUBLICA SI SIGURANTA NATIONALA (cod 60.02+61.02)</t>
  </si>
  <si>
    <t>59.02</t>
  </si>
  <si>
    <t>23</t>
  </si>
  <si>
    <t>Ordine publica si siguranta nationala (cod 61.02.03+61.02.05+61.02.50)</t>
  </si>
  <si>
    <t>61.02</t>
  </si>
  <si>
    <t>24</t>
  </si>
  <si>
    <t>Ordine publica (cod 61.02.03.04)</t>
  </si>
  <si>
    <t>61.02.03</t>
  </si>
  <si>
    <t>25</t>
  </si>
  <si>
    <t>Politie locala</t>
  </si>
  <si>
    <t>61.02.03.04</t>
  </si>
  <si>
    <t>26</t>
  </si>
  <si>
    <t>Protectie civila si protectia contra incendiilor (protectie civila nonmilitara)</t>
  </si>
  <si>
    <t>61.02.05</t>
  </si>
  <si>
    <t>28</t>
  </si>
  <si>
    <t>Partea a III-a CHELTUIELI SOCIAL-CULTURALE (cod 65.02+66.02+67.02+68.02)</t>
  </si>
  <si>
    <t>64.02</t>
  </si>
  <si>
    <t>29</t>
  </si>
  <si>
    <t>Invatamant (cod 65.02.03 la 65.02.05+65.02.07+65.02.11+65.02.50)</t>
  </si>
  <si>
    <t>65.02</t>
  </si>
  <si>
    <t>30</t>
  </si>
  <si>
    <t>Invatamant prescolar si primar (cod 65.02.03.01+65.02.03.02)</t>
  </si>
  <si>
    <t>65.02.03</t>
  </si>
  <si>
    <t>31</t>
  </si>
  <si>
    <t>Invatamant prescolar</t>
  </si>
  <si>
    <t>65.02.03.01</t>
  </si>
  <si>
    <t>33</t>
  </si>
  <si>
    <t>Invatamant secundar (cod 65.02.04.01 la  65.02.04.03)</t>
  </si>
  <si>
    <t>65.02.04</t>
  </si>
  <si>
    <t>34</t>
  </si>
  <si>
    <t xml:space="preserve">Invatamant secundar inferior   </t>
  </si>
  <si>
    <t>65.02.04.01</t>
  </si>
  <si>
    <t>35</t>
  </si>
  <si>
    <t xml:space="preserve">Invatamant secundar superior   </t>
  </si>
  <si>
    <t>65.02.04.02</t>
  </si>
  <si>
    <t>36</t>
  </si>
  <si>
    <t>Invatamant profesional</t>
  </si>
  <si>
    <t>65.02.04.03</t>
  </si>
  <si>
    <t>37</t>
  </si>
  <si>
    <t>Invatamant postliceal</t>
  </si>
  <si>
    <t>65.02.05</t>
  </si>
  <si>
    <t>45</t>
  </si>
  <si>
    <t>Alte cheltuieli in domeniul invatamantului</t>
  </si>
  <si>
    <t>65.02.50</t>
  </si>
  <si>
    <t>46</t>
  </si>
  <si>
    <t>Sanatate (cod 66.02.06+66.02.08+66.02.50)</t>
  </si>
  <si>
    <t>66.02</t>
  </si>
  <si>
    <t>47</t>
  </si>
  <si>
    <t>Servicii  medicale in unitati sanitare cu paturi (cod 66.02.06.01+66.02.06.03)</t>
  </si>
  <si>
    <t>66.02.06</t>
  </si>
  <si>
    <t>48</t>
  </si>
  <si>
    <t>Spitale generale</t>
  </si>
  <si>
    <t>66.02.06.01</t>
  </si>
  <si>
    <t>50</t>
  </si>
  <si>
    <t>Servicii de sanatate publica</t>
  </si>
  <si>
    <t>66.02.08</t>
  </si>
  <si>
    <t>53</t>
  </si>
  <si>
    <t>Cultura, recreere si religie (cod 67.02.03+67.02.05+67.02.06+67.02.50)</t>
  </si>
  <si>
    <t>67.02</t>
  </si>
  <si>
    <t>54</t>
  </si>
  <si>
    <t>Servicii culturale (cod 67.02.03.02 la 67.02.03.08+67.02.03.12+67.02.03.30)</t>
  </si>
  <si>
    <t>67.02.03</t>
  </si>
  <si>
    <t>55</t>
  </si>
  <si>
    <t>Biblioteci publice comunale, orasenesti, municipale</t>
  </si>
  <si>
    <t>67.02.03.02</t>
  </si>
  <si>
    <t>56</t>
  </si>
  <si>
    <t>Muzee</t>
  </si>
  <si>
    <t>67.02.03.03</t>
  </si>
  <si>
    <t>64</t>
  </si>
  <si>
    <t>Servicii recreative si sportive (cod 67.02.05.01 la 67.02.05.03)</t>
  </si>
  <si>
    <t>67.02.05</t>
  </si>
  <si>
    <t>65</t>
  </si>
  <si>
    <t>Sport</t>
  </si>
  <si>
    <t>67.02.05.01</t>
  </si>
  <si>
    <t>67</t>
  </si>
  <si>
    <t>Intretinere gradini publice, parcuri, zone verzi, baze sportive si de agrement</t>
  </si>
  <si>
    <t>67.02.05.03</t>
  </si>
  <si>
    <t>69</t>
  </si>
  <si>
    <t>Alte servicii in domeniile culturii, recreerii si religiei</t>
  </si>
  <si>
    <t>67.02.50</t>
  </si>
  <si>
    <t>70</t>
  </si>
  <si>
    <t>Asigurari si asistenta sociala (cod 68.02.04+68.02.05+68.02.06+68.02.10+68.02.11+68.02.12+68.02.15+68.02.50)</t>
  </si>
  <si>
    <t>68.02</t>
  </si>
  <si>
    <t>72</t>
  </si>
  <si>
    <t>Asistenta sociala in caz de boli si invaliditati (cod 68.02.05.02)</t>
  </si>
  <si>
    <t>68.02.05</t>
  </si>
  <si>
    <t>73</t>
  </si>
  <si>
    <t>Asistenta sociala  in  caz de invaliditate</t>
  </si>
  <si>
    <t>68.02.05.02</t>
  </si>
  <si>
    <t>78</t>
  </si>
  <si>
    <t>Prevenirea excluderii sociale (cod 68.02.15.01+68.02.15.02)</t>
  </si>
  <si>
    <t>68.02.15</t>
  </si>
  <si>
    <t>79</t>
  </si>
  <si>
    <t>Ajutor social</t>
  </si>
  <si>
    <t>68.02.15.01</t>
  </si>
  <si>
    <t>81</t>
  </si>
  <si>
    <t>Alte cheltuieli in domeniul asiaurarilor si asistentei  sociale</t>
  </si>
  <si>
    <t>68.02.50</t>
  </si>
  <si>
    <t>82</t>
  </si>
  <si>
    <t>Alte cheltuieli in domeniul  asistentei  sociale</t>
  </si>
  <si>
    <t>68.02.50.50</t>
  </si>
  <si>
    <t>83</t>
  </si>
  <si>
    <t>Partea a IV-a  SERVICII SI DEZVOLTARE PUBLICA, LOCUINTE, MEDIU SI APE (cod 70.02+74.02)</t>
  </si>
  <si>
    <t>69.02</t>
  </si>
  <si>
    <t>84</t>
  </si>
  <si>
    <t>Locuinte, servicii si dezvoltare publica (cod 70.02.03+70.02.05 la 70.02.07+70.02.50)</t>
  </si>
  <si>
    <t>70.02</t>
  </si>
  <si>
    <t>85</t>
  </si>
  <si>
    <t>Locuinte   (cod 70.02.03.01+70.02.03.30)</t>
  </si>
  <si>
    <t>70.02.03</t>
  </si>
  <si>
    <t>86</t>
  </si>
  <si>
    <t>Dezvoltarea sistemului de locuinte</t>
  </si>
  <si>
    <t>70.02.03.01</t>
  </si>
  <si>
    <t>87</t>
  </si>
  <si>
    <t>Alte cheltuieli in domeniul locuintelor</t>
  </si>
  <si>
    <t>70.02.03.30</t>
  </si>
  <si>
    <t>88</t>
  </si>
  <si>
    <t>Alimentare cu apa si amenajari hidrotehnice   (cod 70.02.05.01+70.02.05.02)</t>
  </si>
  <si>
    <t>70.02.05</t>
  </si>
  <si>
    <t>89</t>
  </si>
  <si>
    <t>Alimentare cu apa</t>
  </si>
  <si>
    <t>70.02.05.01</t>
  </si>
  <si>
    <t>90</t>
  </si>
  <si>
    <t xml:space="preserve">Amenajari hidrotehnice </t>
  </si>
  <si>
    <t>70.02.05.02</t>
  </si>
  <si>
    <t>91</t>
  </si>
  <si>
    <t>Iluminat public si electrificari rurale</t>
  </si>
  <si>
    <t>70.02.06</t>
  </si>
  <si>
    <t>93</t>
  </si>
  <si>
    <t xml:space="preserve">Alte servicii in domeniile locuintelor, serviciilor si dezvoltarii comunale </t>
  </si>
  <si>
    <t>70.02.50</t>
  </si>
  <si>
    <t>94</t>
  </si>
  <si>
    <t>Protectia mediului   (cod 74.02.03+74.02.05+74.02.06+74.02.50)</t>
  </si>
  <si>
    <t>74.02</t>
  </si>
  <si>
    <t>96</t>
  </si>
  <si>
    <t>Salubritate si gestiunea deseurilor (cod 74.02.05.01+74.02.05.02)</t>
  </si>
  <si>
    <t>74.02.05</t>
  </si>
  <si>
    <t>97</t>
  </si>
  <si>
    <t>Salubritate</t>
  </si>
  <si>
    <t>74.02.05.01</t>
  </si>
  <si>
    <t>99</t>
  </si>
  <si>
    <t>Canalizarea si tratarea apelor reziduale</t>
  </si>
  <si>
    <t>74.02.06</t>
  </si>
  <si>
    <t>101</t>
  </si>
  <si>
    <t>Partea a V-a ACTIUNI ECONOMICE   (cod 80.02+81.02+83.02+84.02+87.02)</t>
  </si>
  <si>
    <t>79.02</t>
  </si>
  <si>
    <t>108</t>
  </si>
  <si>
    <t>Combustibili si energie (cod 81.02.06+81.02.07+81.02.50)</t>
  </si>
  <si>
    <t>81.02</t>
  </si>
  <si>
    <t>111</t>
  </si>
  <si>
    <t>Alte cheltuieli privind combustibili si energia</t>
  </si>
  <si>
    <t>81.02.50</t>
  </si>
  <si>
    <t>112</t>
  </si>
  <si>
    <t>Agricultura, silvicultura, piscicultura si vanatoare (cod 83.02.03)</t>
  </si>
  <si>
    <t>83.02</t>
  </si>
  <si>
    <t>113</t>
  </si>
  <si>
    <t>Agricultura (cod 83.02.03.03+.83.02.03.30)</t>
  </si>
  <si>
    <t>83.02.03</t>
  </si>
  <si>
    <t>116</t>
  </si>
  <si>
    <t xml:space="preserve">Alte cheltuieli in domeniul agriculturii </t>
  </si>
  <si>
    <t>83.02.03.30</t>
  </si>
  <si>
    <t>118</t>
  </si>
  <si>
    <t>Transporturi   (cod 84.02.03+84.02.06+84.02.50)</t>
  </si>
  <si>
    <t>84.02</t>
  </si>
  <si>
    <t>119</t>
  </si>
  <si>
    <t>Transport rutier   (cod 84.02.03.01 la 84.02.03.03)</t>
  </si>
  <si>
    <t>84.02.03</t>
  </si>
  <si>
    <t>120</t>
  </si>
  <si>
    <t>Drumuri si poduri</t>
  </si>
  <si>
    <t>84.02.03.01</t>
  </si>
  <si>
    <t>121</t>
  </si>
  <si>
    <t>Transport in comun</t>
  </si>
  <si>
    <t>84.02.03.02</t>
  </si>
  <si>
    <t>122</t>
  </si>
  <si>
    <t xml:space="preserve">Strazi </t>
  </si>
  <si>
    <t>84.02.03.03</t>
  </si>
  <si>
    <t>128</t>
  </si>
  <si>
    <t>Alte actiuni economice (cod 87.02.01+87.02.03 la 87.02.05+87.02.50)</t>
  </si>
  <si>
    <t>87.02</t>
  </si>
  <si>
    <t>131</t>
  </si>
  <si>
    <t>Turism</t>
  </si>
  <si>
    <t>87.02.04</t>
  </si>
  <si>
    <t>134</t>
  </si>
  <si>
    <t>CONSILIUL LOCAL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</si>
  <si>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</si>
  <si>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</si>
  <si>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</si>
  <si>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</si>
  <si>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</si>
  <si>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</si>
  <si>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</t>
  </si>
  <si>
    <t>ERHAN RODICA</t>
  </si>
  <si>
    <t>inițiale</t>
  </si>
  <si>
    <t>definitive</t>
  </si>
  <si>
    <t>CHELTUIELI CURENTE  (cod 10+20+30+40+50+51+55+56+57+59)</t>
  </si>
  <si>
    <t>01</t>
  </si>
  <si>
    <t>TITLUL I  CHELTUIELI DE PERSONAL   (cod 10.01 la 10.03)</t>
  </si>
  <si>
    <t>Cheltuieli salariale in bani</t>
  </si>
  <si>
    <t>10.01</t>
  </si>
  <si>
    <t>TITLUL II  BUNURI SI SERVICII  (cod 20.01 la 20.06+20.09 la 20.16+20.18 la 20.27+20.30)</t>
  </si>
  <si>
    <t>TITLUL XI ALTE CHELTUIELI   (cod 59.01+59.02+59.11+59.12+59.15+59.17+59.22+59.25+59.30+59.35+59.38+59.40+59.41+59.42)</t>
  </si>
  <si>
    <t>59</t>
  </si>
  <si>
    <t>TITLUL XIX PLATI EFECTUATE IN ANII PRECEDENTI SI RECUPERATE IN ANUL CURENT</t>
  </si>
  <si>
    <t>TITLUL X PROIECTE CU FINANTARE DIN FONDURI EXTERNE NERAMBURSABILE AFERENTE CADRULUI FINANCIAR 2014-2020</t>
  </si>
  <si>
    <t>58</t>
  </si>
  <si>
    <t>CHELTUIELI DE CAPITAL  (cod 71+72)</t>
  </si>
  <si>
    <t>SECȚIUNEA DE FUNCȚIONARE</t>
  </si>
  <si>
    <t>SECȚIUNEA DE DEZVOLTARE</t>
  </si>
  <si>
    <t>TITLUL III DOBANZI   (cod 30.01 la 30.03)</t>
  </si>
  <si>
    <t>TITLUL IV SUBVENTII  (cod  40.03+40.20+40.30)</t>
  </si>
  <si>
    <t>40</t>
  </si>
  <si>
    <t>TITLUL V FONDURI DE REZERVA  (cod 50.04)</t>
  </si>
  <si>
    <t>Fond de rezerva bugetara la dispozitia consiliilor locale si judetene</t>
  </si>
  <si>
    <t>50.04</t>
  </si>
  <si>
    <t xml:space="preserve">TITLUL VI TRANSFERURI INTRE UNITATI ALE ADMINISTRATIEI PUBLICE  (cod 51.01+51.02) </t>
  </si>
  <si>
    <t>51</t>
  </si>
  <si>
    <t>TITLUL IX  ASISTENTA SOCIALA  (cod 57.01+57.02+57.04)</t>
  </si>
  <si>
    <t>57</t>
  </si>
  <si>
    <t>TITLUL XVII RAMBURSARI DE CREDITE   (cod 81.01+81.02)</t>
  </si>
  <si>
    <t>MUNICIPIUL CÂMPULUNG MOLDOVENESC                                                               ANEXA NR. 3 LA HCL NR. _____/2022</t>
  </si>
  <si>
    <t>Alte cheltuieli in domeniul sanatatii (cod 66.02.50.50)</t>
  </si>
  <si>
    <t>66.02.50</t>
  </si>
  <si>
    <t>Alte institutii si actiuni sanitare</t>
  </si>
  <si>
    <t>66.02.50.50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</si>
</sst>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8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2" fillId="0" borderId="2" xfId="0" applyNumberFormat="1" applyFont="1" applyBorder="1" applyAlignment="1">
      <alignment wrapText="1" shrinkToFit="1"/>
    </xf>
    <xf numFmtId="4" fontId="2" fillId="0" borderId="2" xfId="0" applyNumberFormat="1" applyFont="1" applyBorder="1" applyAlignment="1">
      <alignment wrapText="1"/>
    </xf>
    <xf numFmtId="49" fontId="0" fillId="0" borderId="0" xfId="0" applyNumberFormat="1" applyAlignment="1"/>
    <xf numFmtId="49" fontId="4" fillId="0" borderId="0" xfId="0" applyNumberFormat="1" applyFont="1" applyAlignment="1">
      <alignment wrapText="1" shrinkToFit="1"/>
    </xf>
    <xf numFmtId="0" fontId="4" fillId="0" borderId="0" xfId="0" applyFont="1"/>
    <xf numFmtId="0" fontId="5" fillId="0" borderId="0" xfId="0" applyFont="1" applyAlignment="1">
      <alignment horizontal="center"/>
    </xf>
    <xf numFmtId="49" fontId="0" fillId="0" borderId="0" xfId="0" applyNumberFormat="1"/>
    <xf numFmtId="0" fontId="3" fillId="0" borderId="1" xfId="0" applyFont="1" applyBorder="1" applyAlignment="1">
      <alignment horizontal="center" vertical="center" wrapText="1" shrinkToFit="1"/>
    </xf>
    <xf numFmtId="49" fontId="1" fillId="0" borderId="0" xfId="0" applyNumberFormat="1" applyFont="1" applyAlignment="1">
      <alignment horizontal="center" vertical="center" wrapText="1" shrinkToFit="1"/>
    </xf>
    <xf numFmtId="49" fontId="5" fillId="0" borderId="0" xfId="0" applyNumberFormat="1" applyFont="1" applyAlignment="1">
      <alignment horizontal="center" vertical="center"/>
    </xf>
    <xf numFmtId="49" fontId="6" fillId="0" borderId="2" xfId="0" applyNumberFormat="1" applyFont="1" applyBorder="1" applyAlignment="1">
      <alignment wrapText="1" shrinkToFit="1"/>
    </xf>
    <xf numFmtId="4" fontId="6" fillId="0" borderId="2" xfId="0" applyNumberFormat="1" applyFont="1" applyBorder="1" applyAlignment="1">
      <alignment wrapTex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1"/>
  <sheetViews>
    <sheetView tabSelected="1" topLeftCell="B100" workbookViewId="0">
      <selection activeCell="A4" sqref="A4:H4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4" width="14.42578125" customWidth="1"/>
    <col min="5" max="5" width="15.42578125" customWidth="1"/>
    <col min="6" max="6" width="16.7109375" customWidth="1"/>
    <col min="7" max="8" width="14.42578125" hidden="1" customWidth="1"/>
  </cols>
  <sheetData>
    <row r="1" spans="1:8" x14ac:dyDescent="0.25">
      <c r="A1" s="7"/>
      <c r="B1" s="11" t="s">
        <v>261</v>
      </c>
      <c r="C1" s="11"/>
      <c r="D1" s="11"/>
      <c r="E1" s="11"/>
      <c r="F1" s="11"/>
      <c r="G1" s="11"/>
      <c r="H1" s="11"/>
    </row>
    <row r="2" spans="1:8" x14ac:dyDescent="0.25">
      <c r="A2" s="7"/>
      <c r="B2" s="11" t="s">
        <v>225</v>
      </c>
      <c r="C2" s="11"/>
      <c r="D2" s="11"/>
      <c r="E2" s="11"/>
      <c r="F2" s="11"/>
      <c r="G2" s="11"/>
      <c r="H2" s="11"/>
    </row>
    <row r="3" spans="1:8" ht="69.95" customHeight="1" thickBot="1" x14ac:dyDescent="0.3">
      <c r="A3" s="13" t="s">
        <v>0</v>
      </c>
      <c r="B3" s="13"/>
      <c r="C3" s="13"/>
      <c r="D3" s="13"/>
      <c r="E3" s="13"/>
      <c r="F3" s="13"/>
      <c r="G3" s="13"/>
      <c r="H3" s="13"/>
    </row>
    <row r="4" spans="1:8" s="1" customFormat="1" ht="15.75" thickBot="1" x14ac:dyDescent="0.3">
      <c r="A4" s="12" t="s">
        <v>1</v>
      </c>
      <c r="B4" s="12"/>
      <c r="C4" s="12" t="s">
        <v>3</v>
      </c>
      <c r="D4" s="12" t="s">
        <v>5</v>
      </c>
      <c r="E4" s="12"/>
      <c r="F4" s="12" t="s">
        <v>6</v>
      </c>
      <c r="G4" s="12" t="s">
        <v>7</v>
      </c>
      <c r="H4" s="12" t="s">
        <v>9</v>
      </c>
    </row>
    <row r="5" spans="1:8" s="1" customFormat="1" ht="15.75" thickBot="1" x14ac:dyDescent="0.3">
      <c r="A5" s="12"/>
      <c r="B5" s="12"/>
      <c r="C5" s="12"/>
      <c r="D5" s="12" t="s">
        <v>234</v>
      </c>
      <c r="E5" s="12" t="s">
        <v>235</v>
      </c>
      <c r="F5" s="12"/>
      <c r="G5" s="12"/>
      <c r="H5" s="12"/>
    </row>
    <row r="6" spans="1:8" s="1" customFormat="1" ht="15.75" thickBot="1" x14ac:dyDescent="0.3">
      <c r="A6" s="12"/>
      <c r="B6" s="12"/>
      <c r="C6" s="12"/>
      <c r="D6" s="12"/>
      <c r="E6" s="12"/>
      <c r="F6" s="12"/>
      <c r="G6" s="12"/>
      <c r="H6" s="12"/>
    </row>
    <row r="7" spans="1:8" s="1" customFormat="1" ht="15.75" thickBot="1" x14ac:dyDescent="0.3">
      <c r="A7" s="12"/>
      <c r="B7" s="12"/>
      <c r="C7" s="12"/>
      <c r="D7" s="12"/>
      <c r="E7" s="12"/>
      <c r="F7" s="12"/>
      <c r="G7" s="12"/>
      <c r="H7" s="12"/>
    </row>
    <row r="8" spans="1:8" s="1" customFormat="1" ht="15.75" thickBot="1" x14ac:dyDescent="0.3">
      <c r="A8" s="12"/>
      <c r="B8" s="12"/>
      <c r="C8" s="12"/>
      <c r="D8" s="12"/>
      <c r="E8" s="12"/>
      <c r="F8" s="12"/>
      <c r="G8" s="12"/>
      <c r="H8" s="12"/>
    </row>
    <row r="9" spans="1:8" s="1" customFormat="1" ht="15.75" thickBot="1" x14ac:dyDescent="0.3">
      <c r="A9" s="17" t="s">
        <v>2</v>
      </c>
      <c r="B9" s="18"/>
      <c r="C9" s="2" t="s">
        <v>4</v>
      </c>
      <c r="D9" s="2">
        <v>3</v>
      </c>
      <c r="E9" s="2">
        <v>4</v>
      </c>
      <c r="F9" s="2">
        <v>7</v>
      </c>
      <c r="G9" s="2" t="s">
        <v>8</v>
      </c>
      <c r="H9" s="2">
        <v>9</v>
      </c>
    </row>
    <row r="10" spans="1:8" s="1" customFormat="1" ht="22.5" x14ac:dyDescent="0.25">
      <c r="A10" s="5" t="s">
        <v>10</v>
      </c>
      <c r="B10" s="15" t="s">
        <v>11</v>
      </c>
      <c r="C10" s="15" t="s">
        <v>12</v>
      </c>
      <c r="D10" s="16">
        <f t="shared" ref="D10:F10" si="0">D11+D20+D25+D56+D70</f>
        <v>55616974</v>
      </c>
      <c r="E10" s="16">
        <f t="shared" si="0"/>
        <v>61789263</v>
      </c>
      <c r="F10" s="16">
        <f t="shared" si="0"/>
        <v>50161952</v>
      </c>
      <c r="G10" s="6" t="e">
        <f>#REF!-F10</f>
        <v>#REF!</v>
      </c>
      <c r="H10" s="6">
        <f>H11+H21+H26+H55+H69</f>
        <v>36844509</v>
      </c>
    </row>
    <row r="11" spans="1:8" s="1" customFormat="1" ht="22.5" x14ac:dyDescent="0.25">
      <c r="A11" s="5" t="s">
        <v>13</v>
      </c>
      <c r="B11" s="15" t="s">
        <v>14</v>
      </c>
      <c r="C11" s="15" t="s">
        <v>15</v>
      </c>
      <c r="D11" s="16">
        <f t="shared" ref="D11:F11" si="1">D12+D15+D18</f>
        <v>11963325</v>
      </c>
      <c r="E11" s="16">
        <f t="shared" si="1"/>
        <v>11994023</v>
      </c>
      <c r="F11" s="16">
        <f t="shared" si="1"/>
        <v>9657183</v>
      </c>
      <c r="G11" s="6" t="e">
        <f>#REF!-F11</f>
        <v>#REF!</v>
      </c>
      <c r="H11" s="6">
        <f>H12+H15+H19</f>
        <v>11711261</v>
      </c>
    </row>
    <row r="12" spans="1:8" s="1" customFormat="1" ht="22.5" x14ac:dyDescent="0.25">
      <c r="A12" s="5" t="s">
        <v>16</v>
      </c>
      <c r="B12" s="15" t="s">
        <v>17</v>
      </c>
      <c r="C12" s="15" t="s">
        <v>18</v>
      </c>
      <c r="D12" s="16">
        <f t="shared" ref="D12:F13" si="2">D13</f>
        <v>9371925</v>
      </c>
      <c r="E12" s="16">
        <f t="shared" si="2"/>
        <v>9506123</v>
      </c>
      <c r="F12" s="16">
        <f t="shared" si="2"/>
        <v>7374626</v>
      </c>
      <c r="G12" s="6" t="e">
        <f>#REF!-F12</f>
        <v>#REF!</v>
      </c>
      <c r="H12" s="6">
        <f>H13</f>
        <v>9845592</v>
      </c>
    </row>
    <row r="13" spans="1:8" s="1" customFormat="1" ht="22.5" x14ac:dyDescent="0.25">
      <c r="A13" s="5" t="s">
        <v>19</v>
      </c>
      <c r="B13" s="15" t="s">
        <v>20</v>
      </c>
      <c r="C13" s="15" t="s">
        <v>21</v>
      </c>
      <c r="D13" s="16">
        <f t="shared" si="2"/>
        <v>9371925</v>
      </c>
      <c r="E13" s="16">
        <f t="shared" si="2"/>
        <v>9506123</v>
      </c>
      <c r="F13" s="16">
        <f t="shared" si="2"/>
        <v>7374626</v>
      </c>
      <c r="G13" s="6" t="e">
        <f>#REF!-F13</f>
        <v>#REF!</v>
      </c>
      <c r="H13" s="6">
        <f>H14</f>
        <v>9845592</v>
      </c>
    </row>
    <row r="14" spans="1:8" s="1" customFormat="1" x14ac:dyDescent="0.25">
      <c r="A14" s="5" t="s">
        <v>22</v>
      </c>
      <c r="B14" s="15" t="s">
        <v>23</v>
      </c>
      <c r="C14" s="15" t="s">
        <v>24</v>
      </c>
      <c r="D14" s="16">
        <v>9371925</v>
      </c>
      <c r="E14" s="16">
        <v>9506123</v>
      </c>
      <c r="F14" s="16">
        <v>7374626</v>
      </c>
      <c r="G14" s="6" t="e">
        <f>#REF!-F14</f>
        <v>#REF!</v>
      </c>
      <c r="H14" s="6">
        <v>9845592</v>
      </c>
    </row>
    <row r="15" spans="1:8" s="1" customFormat="1" ht="22.5" x14ac:dyDescent="0.25">
      <c r="A15" s="5" t="s">
        <v>25</v>
      </c>
      <c r="B15" s="15" t="s">
        <v>26</v>
      </c>
      <c r="C15" s="15" t="s">
        <v>27</v>
      </c>
      <c r="D15" s="16">
        <f t="shared" ref="D15:F15" si="3">D16+D17</f>
        <v>665400</v>
      </c>
      <c r="E15" s="16">
        <f t="shared" si="3"/>
        <v>561900</v>
      </c>
      <c r="F15" s="16">
        <f t="shared" si="3"/>
        <v>530930</v>
      </c>
      <c r="G15" s="6" t="e">
        <f>#REF!-F15</f>
        <v>#REF!</v>
      </c>
      <c r="H15" s="6">
        <f>H16+H17+H18</f>
        <v>501192</v>
      </c>
    </row>
    <row r="16" spans="1:8" s="1" customFormat="1" ht="22.5" x14ac:dyDescent="0.25">
      <c r="A16" s="5" t="s">
        <v>28</v>
      </c>
      <c r="B16" s="15" t="s">
        <v>29</v>
      </c>
      <c r="C16" s="15" t="s">
        <v>30</v>
      </c>
      <c r="D16" s="16">
        <v>100000</v>
      </c>
      <c r="E16" s="16">
        <v>0</v>
      </c>
      <c r="F16" s="16">
        <v>0</v>
      </c>
      <c r="G16" s="6" t="e">
        <f>#REF!-F16</f>
        <v>#REF!</v>
      </c>
      <c r="H16" s="6">
        <v>0</v>
      </c>
    </row>
    <row r="17" spans="1:8" s="1" customFormat="1" ht="22.5" x14ac:dyDescent="0.25">
      <c r="A17" s="5" t="s">
        <v>31</v>
      </c>
      <c r="B17" s="15" t="s">
        <v>32</v>
      </c>
      <c r="C17" s="15" t="s">
        <v>33</v>
      </c>
      <c r="D17" s="16">
        <v>565400</v>
      </c>
      <c r="E17" s="16">
        <v>561900</v>
      </c>
      <c r="F17" s="16">
        <v>530930</v>
      </c>
      <c r="G17" s="6" t="e">
        <f>#REF!-F17</f>
        <v>#REF!</v>
      </c>
      <c r="H17" s="6">
        <v>445611</v>
      </c>
    </row>
    <row r="18" spans="1:8" s="1" customFormat="1" ht="22.5" x14ac:dyDescent="0.25">
      <c r="A18" s="5" t="s">
        <v>34</v>
      </c>
      <c r="B18" s="15" t="s">
        <v>36</v>
      </c>
      <c r="C18" s="15" t="s">
        <v>37</v>
      </c>
      <c r="D18" s="16">
        <f t="shared" ref="D18:F18" si="4">D19</f>
        <v>1926000</v>
      </c>
      <c r="E18" s="16">
        <f t="shared" si="4"/>
        <v>1926000</v>
      </c>
      <c r="F18" s="16">
        <f t="shared" si="4"/>
        <v>1751627</v>
      </c>
      <c r="G18" s="6" t="e">
        <f>#REF!-F18</f>
        <v>#REF!</v>
      </c>
      <c r="H18" s="6">
        <v>55581</v>
      </c>
    </row>
    <row r="19" spans="1:8" s="1" customFormat="1" x14ac:dyDescent="0.25">
      <c r="A19" s="5" t="s">
        <v>35</v>
      </c>
      <c r="B19" s="15" t="s">
        <v>39</v>
      </c>
      <c r="C19" s="15" t="s">
        <v>40</v>
      </c>
      <c r="D19" s="16">
        <v>1926000</v>
      </c>
      <c r="E19" s="16">
        <v>1926000</v>
      </c>
      <c r="F19" s="16">
        <v>1751627</v>
      </c>
      <c r="G19" s="6" t="e">
        <f>#REF!-F19</f>
        <v>#REF!</v>
      </c>
      <c r="H19" s="6">
        <f>H20</f>
        <v>1364477</v>
      </c>
    </row>
    <row r="20" spans="1:8" s="1" customFormat="1" ht="22.5" x14ac:dyDescent="0.25">
      <c r="A20" s="5" t="s">
        <v>38</v>
      </c>
      <c r="B20" s="15" t="s">
        <v>42</v>
      </c>
      <c r="C20" s="15" t="s">
        <v>43</v>
      </c>
      <c r="D20" s="16">
        <f t="shared" ref="D20:F20" si="5">+D21</f>
        <v>1939100</v>
      </c>
      <c r="E20" s="16">
        <f t="shared" si="5"/>
        <v>1969800</v>
      </c>
      <c r="F20" s="16">
        <f t="shared" si="5"/>
        <v>1882286</v>
      </c>
      <c r="G20" s="6" t="e">
        <f>#REF!-F20</f>
        <v>#REF!</v>
      </c>
      <c r="H20" s="6">
        <v>1364477</v>
      </c>
    </row>
    <row r="21" spans="1:8" s="1" customFormat="1" ht="22.5" x14ac:dyDescent="0.25">
      <c r="A21" s="5" t="s">
        <v>41</v>
      </c>
      <c r="B21" s="15" t="s">
        <v>45</v>
      </c>
      <c r="C21" s="15" t="s">
        <v>46</v>
      </c>
      <c r="D21" s="16">
        <f t="shared" ref="D21:F21" si="6">D22+D24</f>
        <v>1939100</v>
      </c>
      <c r="E21" s="16">
        <f t="shared" si="6"/>
        <v>1969800</v>
      </c>
      <c r="F21" s="16">
        <f t="shared" si="6"/>
        <v>1882286</v>
      </c>
      <c r="G21" s="6" t="e">
        <f>#REF!-F21</f>
        <v>#REF!</v>
      </c>
      <c r="H21" s="6">
        <f>+H22</f>
        <v>1756708</v>
      </c>
    </row>
    <row r="22" spans="1:8" s="1" customFormat="1" x14ac:dyDescent="0.25">
      <c r="A22" s="5" t="s">
        <v>44</v>
      </c>
      <c r="B22" s="15" t="s">
        <v>48</v>
      </c>
      <c r="C22" s="15" t="s">
        <v>49</v>
      </c>
      <c r="D22" s="16">
        <f t="shared" ref="D22:F22" si="7">D23</f>
        <v>1899100</v>
      </c>
      <c r="E22" s="16">
        <f t="shared" si="7"/>
        <v>1929300</v>
      </c>
      <c r="F22" s="16">
        <f t="shared" si="7"/>
        <v>1863781</v>
      </c>
      <c r="G22" s="6" t="e">
        <f>#REF!-F22</f>
        <v>#REF!</v>
      </c>
      <c r="H22" s="6">
        <f>H23+H25</f>
        <v>1756708</v>
      </c>
    </row>
    <row r="23" spans="1:8" s="1" customFormat="1" x14ac:dyDescent="0.25">
      <c r="A23" s="5" t="s">
        <v>47</v>
      </c>
      <c r="B23" s="15" t="s">
        <v>51</v>
      </c>
      <c r="C23" s="15" t="s">
        <v>52</v>
      </c>
      <c r="D23" s="16">
        <v>1899100</v>
      </c>
      <c r="E23" s="16">
        <v>1929300</v>
      </c>
      <c r="F23" s="16">
        <v>1863781</v>
      </c>
      <c r="G23" s="6" t="e">
        <f>#REF!-F23</f>
        <v>#REF!</v>
      </c>
      <c r="H23" s="6">
        <f>H24</f>
        <v>1684636</v>
      </c>
    </row>
    <row r="24" spans="1:8" s="1" customFormat="1" ht="22.5" x14ac:dyDescent="0.25">
      <c r="A24" s="5" t="s">
        <v>50</v>
      </c>
      <c r="B24" s="15" t="s">
        <v>54</v>
      </c>
      <c r="C24" s="15" t="s">
        <v>55</v>
      </c>
      <c r="D24" s="16">
        <v>40000</v>
      </c>
      <c r="E24" s="16">
        <v>40500</v>
      </c>
      <c r="F24" s="16">
        <v>18505</v>
      </c>
      <c r="G24" s="6" t="e">
        <f>#REF!-F24</f>
        <v>#REF!</v>
      </c>
      <c r="H24" s="6">
        <v>1684636</v>
      </c>
    </row>
    <row r="25" spans="1:8" s="1" customFormat="1" ht="22.5" x14ac:dyDescent="0.25">
      <c r="A25" s="5" t="s">
        <v>53</v>
      </c>
      <c r="B25" s="15" t="s">
        <v>57</v>
      </c>
      <c r="C25" s="15" t="s">
        <v>58</v>
      </c>
      <c r="D25" s="16">
        <f t="shared" ref="D25:F25" si="8">D26+D35+D41+D49</f>
        <v>15255146</v>
      </c>
      <c r="E25" s="16">
        <f t="shared" si="8"/>
        <v>18775563</v>
      </c>
      <c r="F25" s="16">
        <f t="shared" si="8"/>
        <v>17751520</v>
      </c>
      <c r="G25" s="6" t="e">
        <f>#REF!-F25</f>
        <v>#REF!</v>
      </c>
      <c r="H25" s="6">
        <v>72072</v>
      </c>
    </row>
    <row r="26" spans="1:8" s="1" customFormat="1" ht="22.5" x14ac:dyDescent="0.25">
      <c r="A26" s="5" t="s">
        <v>56</v>
      </c>
      <c r="B26" s="15" t="s">
        <v>60</v>
      </c>
      <c r="C26" s="15" t="s">
        <v>61</v>
      </c>
      <c r="D26" s="16">
        <f t="shared" ref="D26:F26" si="9">D27+D29+D33+D34</f>
        <v>4614095</v>
      </c>
      <c r="E26" s="16">
        <f t="shared" si="9"/>
        <v>6281237</v>
      </c>
      <c r="F26" s="16">
        <f t="shared" si="9"/>
        <v>6164142</v>
      </c>
      <c r="G26" s="6" t="e">
        <f>#REF!-F26</f>
        <v>#REF!</v>
      </c>
      <c r="H26" s="6">
        <f>H27+H36+H40+H48</f>
        <v>14211603</v>
      </c>
    </row>
    <row r="27" spans="1:8" s="1" customFormat="1" ht="22.5" x14ac:dyDescent="0.25">
      <c r="A27" s="5" t="s">
        <v>59</v>
      </c>
      <c r="B27" s="15" t="s">
        <v>63</v>
      </c>
      <c r="C27" s="15" t="s">
        <v>64</v>
      </c>
      <c r="D27" s="16">
        <f t="shared" ref="D27:F27" si="10">D28</f>
        <v>237000</v>
      </c>
      <c r="E27" s="16">
        <f t="shared" si="10"/>
        <v>336500</v>
      </c>
      <c r="F27" s="16">
        <f t="shared" si="10"/>
        <v>334708</v>
      </c>
      <c r="G27" s="6" t="e">
        <f>#REF!-F27</f>
        <v>#REF!</v>
      </c>
      <c r="H27" s="6">
        <f>H28+H30+H34+H35</f>
        <v>3869005</v>
      </c>
    </row>
    <row r="28" spans="1:8" s="1" customFormat="1" x14ac:dyDescent="0.25">
      <c r="A28" s="5" t="s">
        <v>62</v>
      </c>
      <c r="B28" s="15" t="s">
        <v>66</v>
      </c>
      <c r="C28" s="15" t="s">
        <v>67</v>
      </c>
      <c r="D28" s="16">
        <v>237000</v>
      </c>
      <c r="E28" s="16">
        <v>336500</v>
      </c>
      <c r="F28" s="16">
        <v>334708</v>
      </c>
      <c r="G28" s="6" t="e">
        <f>#REF!-F28</f>
        <v>#REF!</v>
      </c>
      <c r="H28" s="6">
        <f>H29</f>
        <v>181170</v>
      </c>
    </row>
    <row r="29" spans="1:8" s="1" customFormat="1" ht="22.5" x14ac:dyDescent="0.25">
      <c r="A29" s="5" t="s">
        <v>65</v>
      </c>
      <c r="B29" s="15" t="s">
        <v>69</v>
      </c>
      <c r="C29" s="15" t="s">
        <v>70</v>
      </c>
      <c r="D29" s="16">
        <f t="shared" ref="D29:F29" si="11">D30+D31+D32</f>
        <v>4229295</v>
      </c>
      <c r="E29" s="16">
        <f t="shared" si="11"/>
        <v>5807937</v>
      </c>
      <c r="F29" s="16">
        <f t="shared" si="11"/>
        <v>5703684</v>
      </c>
      <c r="G29" s="6" t="e">
        <f>#REF!-F29</f>
        <v>#REF!</v>
      </c>
      <c r="H29" s="6">
        <v>181170</v>
      </c>
    </row>
    <row r="30" spans="1:8" s="1" customFormat="1" x14ac:dyDescent="0.25">
      <c r="A30" s="5" t="s">
        <v>68</v>
      </c>
      <c r="B30" s="15" t="s">
        <v>72</v>
      </c>
      <c r="C30" s="15" t="s">
        <v>73</v>
      </c>
      <c r="D30" s="16">
        <v>1933400</v>
      </c>
      <c r="E30" s="16">
        <v>2892150</v>
      </c>
      <c r="F30" s="16">
        <v>2811956</v>
      </c>
      <c r="G30" s="6" t="e">
        <f>#REF!-F30</f>
        <v>#REF!</v>
      </c>
      <c r="H30" s="6">
        <f>H31+H32+H33</f>
        <v>3547585</v>
      </c>
    </row>
    <row r="31" spans="1:8" s="1" customFormat="1" x14ac:dyDescent="0.25">
      <c r="A31" s="5" t="s">
        <v>71</v>
      </c>
      <c r="B31" s="15" t="s">
        <v>75</v>
      </c>
      <c r="C31" s="15" t="s">
        <v>76</v>
      </c>
      <c r="D31" s="16">
        <v>2203095</v>
      </c>
      <c r="E31" s="16">
        <v>2838487</v>
      </c>
      <c r="F31" s="16">
        <v>2814428</v>
      </c>
      <c r="G31" s="6" t="e">
        <f>#REF!-F31</f>
        <v>#REF!</v>
      </c>
      <c r="H31" s="6">
        <v>1414666</v>
      </c>
    </row>
    <row r="32" spans="1:8" s="1" customFormat="1" x14ac:dyDescent="0.25">
      <c r="A32" s="5" t="s">
        <v>74</v>
      </c>
      <c r="B32" s="15" t="s">
        <v>78</v>
      </c>
      <c r="C32" s="15" t="s">
        <v>79</v>
      </c>
      <c r="D32" s="16">
        <v>92800</v>
      </c>
      <c r="E32" s="16">
        <v>77300</v>
      </c>
      <c r="F32" s="16">
        <v>77300</v>
      </c>
      <c r="G32" s="6" t="e">
        <f>#REF!-F32</f>
        <v>#REF!</v>
      </c>
      <c r="H32" s="6">
        <v>2054719</v>
      </c>
    </row>
    <row r="33" spans="1:8" s="1" customFormat="1" x14ac:dyDescent="0.25">
      <c r="A33" s="5" t="s">
        <v>77</v>
      </c>
      <c r="B33" s="15" t="s">
        <v>81</v>
      </c>
      <c r="C33" s="15" t="s">
        <v>82</v>
      </c>
      <c r="D33" s="16">
        <v>92800</v>
      </c>
      <c r="E33" s="16">
        <v>85800</v>
      </c>
      <c r="F33" s="16">
        <v>85800</v>
      </c>
      <c r="G33" s="6" t="e">
        <f>#REF!-F33</f>
        <v>#REF!</v>
      </c>
      <c r="H33" s="6">
        <v>78200</v>
      </c>
    </row>
    <row r="34" spans="1:8" s="1" customFormat="1" x14ac:dyDescent="0.25">
      <c r="A34" s="5" t="s">
        <v>80</v>
      </c>
      <c r="B34" s="15" t="s">
        <v>84</v>
      </c>
      <c r="C34" s="15" t="s">
        <v>85</v>
      </c>
      <c r="D34" s="16">
        <v>55000</v>
      </c>
      <c r="E34" s="16">
        <v>51000</v>
      </c>
      <c r="F34" s="16">
        <v>39950</v>
      </c>
      <c r="G34" s="6" t="e">
        <f>#REF!-F34</f>
        <v>#REF!</v>
      </c>
      <c r="H34" s="6">
        <v>64200</v>
      </c>
    </row>
    <row r="35" spans="1:8" s="1" customFormat="1" x14ac:dyDescent="0.25">
      <c r="A35" s="5" t="s">
        <v>83</v>
      </c>
      <c r="B35" s="15" t="s">
        <v>87</v>
      </c>
      <c r="C35" s="15" t="s">
        <v>88</v>
      </c>
      <c r="D35" s="16">
        <f t="shared" ref="D35:F35" si="12">D36+D38+D39</f>
        <v>2742000</v>
      </c>
      <c r="E35" s="16">
        <f t="shared" si="12"/>
        <v>3519475</v>
      </c>
      <c r="F35" s="16">
        <f t="shared" si="12"/>
        <v>3142722</v>
      </c>
      <c r="G35" s="6" t="e">
        <f>#REF!-F35</f>
        <v>#REF!</v>
      </c>
      <c r="H35" s="6">
        <v>76050</v>
      </c>
    </row>
    <row r="36" spans="1:8" s="1" customFormat="1" ht="22.5" x14ac:dyDescent="0.25">
      <c r="A36" s="5" t="s">
        <v>86</v>
      </c>
      <c r="B36" s="15" t="s">
        <v>90</v>
      </c>
      <c r="C36" s="15" t="s">
        <v>91</v>
      </c>
      <c r="D36" s="16">
        <f t="shared" ref="D36:F36" si="13">D37</f>
        <v>812000</v>
      </c>
      <c r="E36" s="16">
        <f t="shared" si="13"/>
        <v>1560675</v>
      </c>
      <c r="F36" s="16">
        <f t="shared" si="13"/>
        <v>1376199</v>
      </c>
      <c r="G36" s="6" t="e">
        <f>#REF!-F36</f>
        <v>#REF!</v>
      </c>
      <c r="H36" s="6">
        <f>H37+H39</f>
        <v>3054018</v>
      </c>
    </row>
    <row r="37" spans="1:8" s="1" customFormat="1" x14ac:dyDescent="0.25">
      <c r="A37" s="5" t="s">
        <v>89</v>
      </c>
      <c r="B37" s="15" t="s">
        <v>93</v>
      </c>
      <c r="C37" s="15" t="s">
        <v>94</v>
      </c>
      <c r="D37" s="16">
        <v>812000</v>
      </c>
      <c r="E37" s="16">
        <v>1560675</v>
      </c>
      <c r="F37" s="16">
        <v>1376199</v>
      </c>
      <c r="G37" s="6" t="e">
        <f>#REF!-F37</f>
        <v>#REF!</v>
      </c>
      <c r="H37" s="6">
        <f>H38</f>
        <v>1969499</v>
      </c>
    </row>
    <row r="38" spans="1:8" s="1" customFormat="1" x14ac:dyDescent="0.25">
      <c r="A38" s="5" t="s">
        <v>92</v>
      </c>
      <c r="B38" s="15" t="s">
        <v>96</v>
      </c>
      <c r="C38" s="15" t="s">
        <v>97</v>
      </c>
      <c r="D38" s="16">
        <v>1130000</v>
      </c>
      <c r="E38" s="16">
        <v>1130000</v>
      </c>
      <c r="F38" s="16">
        <v>1059662</v>
      </c>
      <c r="G38" s="6" t="e">
        <f>#REF!-F38</f>
        <v>#REF!</v>
      </c>
      <c r="H38" s="6">
        <v>1969499</v>
      </c>
    </row>
    <row r="39" spans="1:8" s="1" customFormat="1" ht="22.5" x14ac:dyDescent="0.25">
      <c r="A39" s="5" t="s">
        <v>95</v>
      </c>
      <c r="B39" s="15" t="s">
        <v>262</v>
      </c>
      <c r="C39" s="15" t="s">
        <v>263</v>
      </c>
      <c r="D39" s="16">
        <f t="shared" ref="D39:F39" si="14">D40</f>
        <v>800000</v>
      </c>
      <c r="E39" s="16">
        <f t="shared" si="14"/>
        <v>828800</v>
      </c>
      <c r="F39" s="16">
        <f t="shared" si="14"/>
        <v>706861</v>
      </c>
      <c r="G39" s="6" t="e">
        <f>#REF!-F39</f>
        <v>#REF!</v>
      </c>
      <c r="H39" s="6">
        <v>1084519</v>
      </c>
    </row>
    <row r="40" spans="1:8" s="1" customFormat="1" x14ac:dyDescent="0.25">
      <c r="A40" s="5" t="s">
        <v>98</v>
      </c>
      <c r="B40" s="15" t="s">
        <v>264</v>
      </c>
      <c r="C40" s="15" t="s">
        <v>265</v>
      </c>
      <c r="D40" s="16">
        <v>800000</v>
      </c>
      <c r="E40" s="16">
        <v>828800</v>
      </c>
      <c r="F40" s="16">
        <v>706861</v>
      </c>
      <c r="G40" s="6" t="e">
        <f>#REF!-F40</f>
        <v>#REF!</v>
      </c>
      <c r="H40" s="6">
        <f>H41+H44+H47</f>
        <v>2145114</v>
      </c>
    </row>
    <row r="41" spans="1:8" s="1" customFormat="1" ht="22.5" x14ac:dyDescent="0.25">
      <c r="A41" s="5" t="s">
        <v>101</v>
      </c>
      <c r="B41" s="15" t="s">
        <v>99</v>
      </c>
      <c r="C41" s="15" t="s">
        <v>100</v>
      </c>
      <c r="D41" s="16">
        <f t="shared" ref="D41:F41" si="15">D42+D45+D48</f>
        <v>4109051</v>
      </c>
      <c r="E41" s="16">
        <f t="shared" si="15"/>
        <v>4506451</v>
      </c>
      <c r="F41" s="16">
        <f t="shared" si="15"/>
        <v>4026997</v>
      </c>
      <c r="G41" s="6" t="e">
        <f>#REF!-F41</f>
        <v>#REF!</v>
      </c>
      <c r="H41" s="6">
        <f>H42+H43</f>
        <v>569842</v>
      </c>
    </row>
    <row r="42" spans="1:8" s="1" customFormat="1" ht="22.5" x14ac:dyDescent="0.25">
      <c r="A42" s="5" t="s">
        <v>104</v>
      </c>
      <c r="B42" s="15" t="s">
        <v>102</v>
      </c>
      <c r="C42" s="15" t="s">
        <v>103</v>
      </c>
      <c r="D42" s="16">
        <f t="shared" ref="D42:F42" si="16">D43+D44</f>
        <v>2634051</v>
      </c>
      <c r="E42" s="16">
        <f t="shared" si="16"/>
        <v>2641951</v>
      </c>
      <c r="F42" s="16">
        <f t="shared" si="16"/>
        <v>2414717</v>
      </c>
      <c r="G42" s="6" t="e">
        <f>#REF!-F42</f>
        <v>#REF!</v>
      </c>
      <c r="H42" s="6">
        <v>194589</v>
      </c>
    </row>
    <row r="43" spans="1:8" s="1" customFormat="1" ht="22.5" x14ac:dyDescent="0.25">
      <c r="A43" s="5" t="s">
        <v>107</v>
      </c>
      <c r="B43" s="15" t="s">
        <v>105</v>
      </c>
      <c r="C43" s="15" t="s">
        <v>106</v>
      </c>
      <c r="D43" s="16">
        <v>180510</v>
      </c>
      <c r="E43" s="16">
        <v>188410</v>
      </c>
      <c r="F43" s="16">
        <v>176571</v>
      </c>
      <c r="G43" s="6" t="e">
        <f>#REF!-F43</f>
        <v>#REF!</v>
      </c>
      <c r="H43" s="6">
        <v>375253</v>
      </c>
    </row>
    <row r="44" spans="1:8" s="1" customFormat="1" x14ac:dyDescent="0.25">
      <c r="A44" s="5" t="s">
        <v>110</v>
      </c>
      <c r="B44" s="15" t="s">
        <v>108</v>
      </c>
      <c r="C44" s="15" t="s">
        <v>109</v>
      </c>
      <c r="D44" s="16">
        <v>2453541</v>
      </c>
      <c r="E44" s="16">
        <v>2453541</v>
      </c>
      <c r="F44" s="16">
        <v>2238146</v>
      </c>
      <c r="G44" s="6" t="e">
        <f>#REF!-F44</f>
        <v>#REF!</v>
      </c>
      <c r="H44" s="6">
        <f>H45+H46</f>
        <v>1149139</v>
      </c>
    </row>
    <row r="45" spans="1:8" s="1" customFormat="1" ht="22.5" x14ac:dyDescent="0.25">
      <c r="A45" s="5" t="s">
        <v>113</v>
      </c>
      <c r="B45" s="15" t="s">
        <v>111</v>
      </c>
      <c r="C45" s="15" t="s">
        <v>112</v>
      </c>
      <c r="D45" s="16">
        <f t="shared" ref="D45:F45" si="17">D46+D47</f>
        <v>1370000</v>
      </c>
      <c r="E45" s="16">
        <f t="shared" si="17"/>
        <v>1565000</v>
      </c>
      <c r="F45" s="16">
        <f t="shared" si="17"/>
        <v>1333373</v>
      </c>
      <c r="G45" s="6" t="e">
        <f>#REF!-F45</f>
        <v>#REF!</v>
      </c>
      <c r="H45" s="6">
        <v>756367</v>
      </c>
    </row>
    <row r="46" spans="1:8" s="1" customFormat="1" x14ac:dyDescent="0.25">
      <c r="A46" s="5" t="s">
        <v>116</v>
      </c>
      <c r="B46" s="15" t="s">
        <v>114</v>
      </c>
      <c r="C46" s="15" t="s">
        <v>115</v>
      </c>
      <c r="D46" s="16">
        <v>980000</v>
      </c>
      <c r="E46" s="16">
        <v>1167000</v>
      </c>
      <c r="F46" s="16">
        <v>1021178</v>
      </c>
      <c r="G46" s="6" t="e">
        <f>#REF!-F46</f>
        <v>#REF!</v>
      </c>
      <c r="H46" s="6">
        <v>392772</v>
      </c>
    </row>
    <row r="47" spans="1:8" s="1" customFormat="1" ht="22.5" x14ac:dyDescent="0.25">
      <c r="A47" s="5" t="s">
        <v>119</v>
      </c>
      <c r="B47" s="15" t="s">
        <v>117</v>
      </c>
      <c r="C47" s="15" t="s">
        <v>118</v>
      </c>
      <c r="D47" s="16">
        <v>390000</v>
      </c>
      <c r="E47" s="16">
        <v>398000</v>
      </c>
      <c r="F47" s="16">
        <v>312195</v>
      </c>
      <c r="G47" s="6" t="e">
        <f>#REF!-F47</f>
        <v>#REF!</v>
      </c>
      <c r="H47" s="6">
        <v>426133</v>
      </c>
    </row>
    <row r="48" spans="1:8" s="1" customFormat="1" ht="22.5" x14ac:dyDescent="0.25">
      <c r="A48" s="5" t="s">
        <v>122</v>
      </c>
      <c r="B48" s="15" t="s">
        <v>120</v>
      </c>
      <c r="C48" s="15" t="s">
        <v>121</v>
      </c>
      <c r="D48" s="16">
        <v>105000</v>
      </c>
      <c r="E48" s="16">
        <v>299500</v>
      </c>
      <c r="F48" s="16">
        <v>278907</v>
      </c>
      <c r="G48" s="6" t="e">
        <f>#REF!-F48</f>
        <v>#REF!</v>
      </c>
      <c r="H48" s="6">
        <f>+H49+H51+H53</f>
        <v>5143466</v>
      </c>
    </row>
    <row r="49" spans="1:8" s="1" customFormat="1" ht="33" x14ac:dyDescent="0.25">
      <c r="A49" s="5" t="s">
        <v>125</v>
      </c>
      <c r="B49" s="15" t="s">
        <v>123</v>
      </c>
      <c r="C49" s="15" t="s">
        <v>124</v>
      </c>
      <c r="D49" s="16">
        <f t="shared" ref="D49:F49" si="18">+D50+D52+D54</f>
        <v>3790000</v>
      </c>
      <c r="E49" s="16">
        <f t="shared" si="18"/>
        <v>4468400</v>
      </c>
      <c r="F49" s="16">
        <f t="shared" si="18"/>
        <v>4417659</v>
      </c>
      <c r="G49" s="6" t="e">
        <f>#REF!-F49</f>
        <v>#REF!</v>
      </c>
      <c r="H49" s="6">
        <f>H50</f>
        <v>3737964</v>
      </c>
    </row>
    <row r="50" spans="1:8" s="1" customFormat="1" ht="22.5" x14ac:dyDescent="0.25">
      <c r="A50" s="5" t="s">
        <v>128</v>
      </c>
      <c r="B50" s="15" t="s">
        <v>126</v>
      </c>
      <c r="C50" s="15" t="s">
        <v>127</v>
      </c>
      <c r="D50" s="16">
        <f t="shared" ref="D50:F50" si="19">D51</f>
        <v>3566000</v>
      </c>
      <c r="E50" s="16">
        <f t="shared" si="19"/>
        <v>3879650</v>
      </c>
      <c r="F50" s="16">
        <f t="shared" si="19"/>
        <v>3861292</v>
      </c>
      <c r="G50" s="6" t="e">
        <f>#REF!-F50</f>
        <v>#REF!</v>
      </c>
      <c r="H50" s="6">
        <v>3737964</v>
      </c>
    </row>
    <row r="51" spans="1:8" s="1" customFormat="1" x14ac:dyDescent="0.25">
      <c r="A51" s="5" t="s">
        <v>131</v>
      </c>
      <c r="B51" s="15" t="s">
        <v>129</v>
      </c>
      <c r="C51" s="15" t="s">
        <v>130</v>
      </c>
      <c r="D51" s="16">
        <v>3566000</v>
      </c>
      <c r="E51" s="16">
        <v>3879650</v>
      </c>
      <c r="F51" s="16">
        <v>3861292</v>
      </c>
      <c r="G51" s="6" t="e">
        <f>#REF!-F51</f>
        <v>#REF!</v>
      </c>
      <c r="H51" s="6">
        <f>H52</f>
        <v>49148</v>
      </c>
    </row>
    <row r="52" spans="1:8" s="1" customFormat="1" ht="22.5" x14ac:dyDescent="0.25">
      <c r="A52" s="5" t="s">
        <v>134</v>
      </c>
      <c r="B52" s="15" t="s">
        <v>132</v>
      </c>
      <c r="C52" s="15" t="s">
        <v>133</v>
      </c>
      <c r="D52" s="16">
        <f t="shared" ref="D52:F52" si="20">D53</f>
        <v>48000</v>
      </c>
      <c r="E52" s="16">
        <f t="shared" si="20"/>
        <v>357000</v>
      </c>
      <c r="F52" s="16">
        <f t="shared" si="20"/>
        <v>350666</v>
      </c>
      <c r="G52" s="6" t="e">
        <f>#REF!-F52</f>
        <v>#REF!</v>
      </c>
      <c r="H52" s="6">
        <v>49148</v>
      </c>
    </row>
    <row r="53" spans="1:8" s="1" customFormat="1" x14ac:dyDescent="0.25">
      <c r="A53" s="5" t="s">
        <v>137</v>
      </c>
      <c r="B53" s="15" t="s">
        <v>135</v>
      </c>
      <c r="C53" s="15" t="s">
        <v>136</v>
      </c>
      <c r="D53" s="16">
        <v>48000</v>
      </c>
      <c r="E53" s="16">
        <v>357000</v>
      </c>
      <c r="F53" s="16">
        <v>350666</v>
      </c>
      <c r="G53" s="6" t="e">
        <f>#REF!-F53</f>
        <v>#REF!</v>
      </c>
      <c r="H53" s="6">
        <f>H54</f>
        <v>1356354</v>
      </c>
    </row>
    <row r="54" spans="1:8" s="1" customFormat="1" ht="22.5" x14ac:dyDescent="0.25">
      <c r="A54" s="5" t="s">
        <v>140</v>
      </c>
      <c r="B54" s="15" t="s">
        <v>138</v>
      </c>
      <c r="C54" s="15" t="s">
        <v>139</v>
      </c>
      <c r="D54" s="16">
        <f t="shared" ref="D54:F54" si="21">D55</f>
        <v>176000</v>
      </c>
      <c r="E54" s="16">
        <f t="shared" si="21"/>
        <v>231750</v>
      </c>
      <c r="F54" s="16">
        <f t="shared" si="21"/>
        <v>205701</v>
      </c>
      <c r="G54" s="6" t="e">
        <f>#REF!-F54</f>
        <v>#REF!</v>
      </c>
      <c r="H54" s="6">
        <v>1356354</v>
      </c>
    </row>
    <row r="55" spans="1:8" s="1" customFormat="1" x14ac:dyDescent="0.25">
      <c r="A55" s="5" t="s">
        <v>143</v>
      </c>
      <c r="B55" s="15" t="s">
        <v>141</v>
      </c>
      <c r="C55" s="15" t="s">
        <v>142</v>
      </c>
      <c r="D55" s="16">
        <v>176000</v>
      </c>
      <c r="E55" s="16">
        <v>231750</v>
      </c>
      <c r="F55" s="16">
        <v>205701</v>
      </c>
      <c r="G55" s="6" t="e">
        <f>#REF!-F55</f>
        <v>#REF!</v>
      </c>
      <c r="H55" s="6">
        <f>H56+H65</f>
        <v>4217480</v>
      </c>
    </row>
    <row r="56" spans="1:8" s="1" customFormat="1" ht="33" x14ac:dyDescent="0.25">
      <c r="A56" s="5" t="s">
        <v>146</v>
      </c>
      <c r="B56" s="15" t="s">
        <v>144</v>
      </c>
      <c r="C56" s="15" t="s">
        <v>145</v>
      </c>
      <c r="D56" s="16">
        <f t="shared" ref="D56:F56" si="22">D57+D66</f>
        <v>16165829</v>
      </c>
      <c r="E56" s="16">
        <f t="shared" si="22"/>
        <v>17683360</v>
      </c>
      <c r="F56" s="16">
        <f t="shared" si="22"/>
        <v>10373116</v>
      </c>
      <c r="G56" s="6" t="e">
        <f>#REF!-F56</f>
        <v>#REF!</v>
      </c>
      <c r="H56" s="6">
        <f>H57+H60+H63+H64</f>
        <v>2768277</v>
      </c>
    </row>
    <row r="57" spans="1:8" s="1" customFormat="1" ht="22.5" x14ac:dyDescent="0.25">
      <c r="A57" s="5" t="s">
        <v>149</v>
      </c>
      <c r="B57" s="15" t="s">
        <v>147</v>
      </c>
      <c r="C57" s="15" t="s">
        <v>148</v>
      </c>
      <c r="D57" s="16">
        <f t="shared" ref="D57:F57" si="23">D58+D61+D64+D65</f>
        <v>13764679</v>
      </c>
      <c r="E57" s="16">
        <f t="shared" si="23"/>
        <v>15246191</v>
      </c>
      <c r="F57" s="16">
        <f t="shared" si="23"/>
        <v>8310618</v>
      </c>
      <c r="G57" s="6" t="e">
        <f>#REF!-F57</f>
        <v>#REF!</v>
      </c>
      <c r="H57" s="6">
        <f>H58+H59</f>
        <v>646945</v>
      </c>
    </row>
    <row r="58" spans="1:8" s="1" customFormat="1" x14ac:dyDescent="0.25">
      <c r="A58" s="5" t="s">
        <v>152</v>
      </c>
      <c r="B58" s="15" t="s">
        <v>150</v>
      </c>
      <c r="C58" s="15" t="s">
        <v>151</v>
      </c>
      <c r="D58" s="16">
        <f t="shared" ref="D58:F58" si="24">D59+D60</f>
        <v>101838</v>
      </c>
      <c r="E58" s="16">
        <f t="shared" si="24"/>
        <v>101838</v>
      </c>
      <c r="F58" s="16">
        <f t="shared" si="24"/>
        <v>95338</v>
      </c>
      <c r="G58" s="6" t="e">
        <f>#REF!-F58</f>
        <v>#REF!</v>
      </c>
      <c r="H58" s="6">
        <v>217380</v>
      </c>
    </row>
    <row r="59" spans="1:8" s="1" customFormat="1" x14ac:dyDescent="0.25">
      <c r="A59" s="5" t="s">
        <v>155</v>
      </c>
      <c r="B59" s="15" t="s">
        <v>153</v>
      </c>
      <c r="C59" s="15" t="s">
        <v>154</v>
      </c>
      <c r="D59" s="16">
        <v>0</v>
      </c>
      <c r="E59" s="16">
        <v>0</v>
      </c>
      <c r="F59" s="16">
        <v>0</v>
      </c>
      <c r="G59" s="6" t="e">
        <f>#REF!-F59</f>
        <v>#REF!</v>
      </c>
      <c r="H59" s="6">
        <v>429565</v>
      </c>
    </row>
    <row r="60" spans="1:8" s="1" customFormat="1" x14ac:dyDescent="0.25">
      <c r="A60" s="5" t="s">
        <v>158</v>
      </c>
      <c r="B60" s="15" t="s">
        <v>156</v>
      </c>
      <c r="C60" s="15" t="s">
        <v>157</v>
      </c>
      <c r="D60" s="16">
        <v>101838</v>
      </c>
      <c r="E60" s="16">
        <v>101838</v>
      </c>
      <c r="F60" s="16">
        <v>95338</v>
      </c>
      <c r="G60" s="6" t="e">
        <f>#REF!-F60</f>
        <v>#REF!</v>
      </c>
      <c r="H60" s="6">
        <f>H61+H62</f>
        <v>187212</v>
      </c>
    </row>
    <row r="61" spans="1:8" s="1" customFormat="1" ht="22.5" x14ac:dyDescent="0.25">
      <c r="A61" s="5" t="s">
        <v>161</v>
      </c>
      <c r="B61" s="15" t="s">
        <v>159</v>
      </c>
      <c r="C61" s="15" t="s">
        <v>160</v>
      </c>
      <c r="D61" s="16">
        <f t="shared" ref="D61:F61" si="25">D62+D63</f>
        <v>455687</v>
      </c>
      <c r="E61" s="16">
        <f t="shared" si="25"/>
        <v>550687</v>
      </c>
      <c r="F61" s="16">
        <f t="shared" si="25"/>
        <v>305772</v>
      </c>
      <c r="G61" s="6" t="e">
        <f>#REF!-F61</f>
        <v>#REF!</v>
      </c>
      <c r="H61" s="6">
        <v>29566</v>
      </c>
    </row>
    <row r="62" spans="1:8" s="1" customFormat="1" x14ac:dyDescent="0.25">
      <c r="A62" s="5" t="s">
        <v>164</v>
      </c>
      <c r="B62" s="15" t="s">
        <v>162</v>
      </c>
      <c r="C62" s="15" t="s">
        <v>163</v>
      </c>
      <c r="D62" s="16">
        <v>155687</v>
      </c>
      <c r="E62" s="16">
        <v>155687</v>
      </c>
      <c r="F62" s="16">
        <v>105059</v>
      </c>
      <c r="G62" s="6" t="e">
        <f>#REF!-F62</f>
        <v>#REF!</v>
      </c>
      <c r="H62" s="6">
        <v>157646</v>
      </c>
    </row>
    <row r="63" spans="1:8" s="1" customFormat="1" x14ac:dyDescent="0.25">
      <c r="A63" s="5" t="s">
        <v>167</v>
      </c>
      <c r="B63" s="15" t="s">
        <v>165</v>
      </c>
      <c r="C63" s="15" t="s">
        <v>166</v>
      </c>
      <c r="D63" s="16">
        <v>300000</v>
      </c>
      <c r="E63" s="16">
        <v>395000</v>
      </c>
      <c r="F63" s="16">
        <v>200713</v>
      </c>
      <c r="G63" s="6" t="e">
        <f>#REF!-F63</f>
        <v>#REF!</v>
      </c>
      <c r="H63" s="6">
        <v>1571312</v>
      </c>
    </row>
    <row r="64" spans="1:8" s="1" customFormat="1" x14ac:dyDescent="0.25">
      <c r="A64" s="5" t="s">
        <v>170</v>
      </c>
      <c r="B64" s="15" t="s">
        <v>168</v>
      </c>
      <c r="C64" s="15" t="s">
        <v>169</v>
      </c>
      <c r="D64" s="16">
        <v>1748000</v>
      </c>
      <c r="E64" s="16">
        <v>2366900</v>
      </c>
      <c r="F64" s="16">
        <v>1700389</v>
      </c>
      <c r="G64" s="6" t="e">
        <f>#REF!-F64</f>
        <v>#REF!</v>
      </c>
      <c r="H64" s="6">
        <v>362808</v>
      </c>
    </row>
    <row r="65" spans="1:8" s="1" customFormat="1" ht="22.5" x14ac:dyDescent="0.25">
      <c r="A65" s="5" t="s">
        <v>173</v>
      </c>
      <c r="B65" s="15" t="s">
        <v>171</v>
      </c>
      <c r="C65" s="15" t="s">
        <v>172</v>
      </c>
      <c r="D65" s="16">
        <v>11459154</v>
      </c>
      <c r="E65" s="16">
        <v>12226766</v>
      </c>
      <c r="F65" s="16">
        <v>6209119</v>
      </c>
      <c r="G65" s="6" t="e">
        <f>#REF!-F65</f>
        <v>#REF!</v>
      </c>
      <c r="H65" s="6">
        <f>+H66+H68</f>
        <v>1449203</v>
      </c>
    </row>
    <row r="66" spans="1:8" s="1" customFormat="1" ht="22.5" x14ac:dyDescent="0.25">
      <c r="A66" s="5" t="s">
        <v>176</v>
      </c>
      <c r="B66" s="15" t="s">
        <v>174</v>
      </c>
      <c r="C66" s="15" t="s">
        <v>175</v>
      </c>
      <c r="D66" s="16">
        <f t="shared" ref="D66:F66" si="26">+D67+D69</f>
        <v>2401150</v>
      </c>
      <c r="E66" s="16">
        <f t="shared" si="26"/>
        <v>2437169</v>
      </c>
      <c r="F66" s="16">
        <f t="shared" si="26"/>
        <v>2062498</v>
      </c>
      <c r="G66" s="6" t="e">
        <f>#REF!-F66</f>
        <v>#REF!</v>
      </c>
      <c r="H66" s="6">
        <f>H67</f>
        <v>1182686</v>
      </c>
    </row>
    <row r="67" spans="1:8" s="1" customFormat="1" ht="22.5" x14ac:dyDescent="0.25">
      <c r="A67" s="5" t="s">
        <v>179</v>
      </c>
      <c r="B67" s="15" t="s">
        <v>177</v>
      </c>
      <c r="C67" s="15" t="s">
        <v>178</v>
      </c>
      <c r="D67" s="16">
        <f t="shared" ref="D67:F67" si="27">D68</f>
        <v>1377650</v>
      </c>
      <c r="E67" s="16">
        <f t="shared" si="27"/>
        <v>1892169</v>
      </c>
      <c r="F67" s="16">
        <f t="shared" si="27"/>
        <v>1564752</v>
      </c>
      <c r="G67" s="6" t="e">
        <f>#REF!-F67</f>
        <v>#REF!</v>
      </c>
      <c r="H67" s="6">
        <v>1182686</v>
      </c>
    </row>
    <row r="68" spans="1:8" s="1" customFormat="1" x14ac:dyDescent="0.25">
      <c r="A68" s="5" t="s">
        <v>182</v>
      </c>
      <c r="B68" s="15" t="s">
        <v>180</v>
      </c>
      <c r="C68" s="15" t="s">
        <v>181</v>
      </c>
      <c r="D68" s="16">
        <v>1377650</v>
      </c>
      <c r="E68" s="16">
        <v>1892169</v>
      </c>
      <c r="F68" s="16">
        <v>1564752</v>
      </c>
      <c r="G68" s="6" t="e">
        <f>#REF!-F68</f>
        <v>#REF!</v>
      </c>
      <c r="H68" s="6">
        <v>266517</v>
      </c>
    </row>
    <row r="69" spans="1:8" s="1" customFormat="1" x14ac:dyDescent="0.25">
      <c r="A69" s="5" t="s">
        <v>185</v>
      </c>
      <c r="B69" s="15" t="s">
        <v>183</v>
      </c>
      <c r="C69" s="15" t="s">
        <v>184</v>
      </c>
      <c r="D69" s="16">
        <v>1023500</v>
      </c>
      <c r="E69" s="16">
        <v>545000</v>
      </c>
      <c r="F69" s="16">
        <v>497746</v>
      </c>
      <c r="G69" s="6" t="e">
        <f>#REF!-F69</f>
        <v>#REF!</v>
      </c>
      <c r="H69" s="6">
        <f>+H70+H72+H75+H80</f>
        <v>4947457</v>
      </c>
    </row>
    <row r="70" spans="1:8" s="1" customFormat="1" ht="22.5" x14ac:dyDescent="0.25">
      <c r="A70" s="5" t="s">
        <v>188</v>
      </c>
      <c r="B70" s="15" t="s">
        <v>186</v>
      </c>
      <c r="C70" s="15" t="s">
        <v>187</v>
      </c>
      <c r="D70" s="16">
        <f t="shared" ref="D70:F70" si="28">+D71+D73+D76+D81</f>
        <v>10293574</v>
      </c>
      <c r="E70" s="16">
        <f t="shared" si="28"/>
        <v>11366517</v>
      </c>
      <c r="F70" s="16">
        <f t="shared" si="28"/>
        <v>10497847</v>
      </c>
      <c r="G70" s="6" t="e">
        <f>#REF!-F70</f>
        <v>#REF!</v>
      </c>
      <c r="H70" s="6">
        <f>+H71</f>
        <v>295844</v>
      </c>
    </row>
    <row r="71" spans="1:8" s="1" customFormat="1" ht="22.5" x14ac:dyDescent="0.25">
      <c r="A71" s="5" t="s">
        <v>191</v>
      </c>
      <c r="B71" s="15" t="s">
        <v>189</v>
      </c>
      <c r="C71" s="15" t="s">
        <v>190</v>
      </c>
      <c r="D71" s="16">
        <f t="shared" ref="D71:F71" si="29">+D72</f>
        <v>4717700</v>
      </c>
      <c r="E71" s="16">
        <f t="shared" si="29"/>
        <v>4717700</v>
      </c>
      <c r="F71" s="16">
        <f t="shared" si="29"/>
        <v>4707191</v>
      </c>
      <c r="G71" s="6" t="e">
        <f>#REF!-F71</f>
        <v>#REF!</v>
      </c>
      <c r="H71" s="6">
        <v>295844</v>
      </c>
    </row>
    <row r="72" spans="1:8" s="1" customFormat="1" x14ac:dyDescent="0.25">
      <c r="A72" s="5" t="s">
        <v>194</v>
      </c>
      <c r="B72" s="15" t="s">
        <v>192</v>
      </c>
      <c r="C72" s="15" t="s">
        <v>193</v>
      </c>
      <c r="D72" s="16">
        <v>4717700</v>
      </c>
      <c r="E72" s="16">
        <v>4717700</v>
      </c>
      <c r="F72" s="16">
        <v>4707191</v>
      </c>
      <c r="G72" s="6" t="e">
        <f>#REF!-F72</f>
        <v>#REF!</v>
      </c>
      <c r="H72" s="6">
        <f>H73</f>
        <v>536069</v>
      </c>
    </row>
    <row r="73" spans="1:8" s="1" customFormat="1" ht="22.5" x14ac:dyDescent="0.25">
      <c r="A73" s="5" t="s">
        <v>197</v>
      </c>
      <c r="B73" s="15" t="s">
        <v>195</v>
      </c>
      <c r="C73" s="15" t="s">
        <v>196</v>
      </c>
      <c r="D73" s="16">
        <f t="shared" ref="D73:F73" si="30">D74</f>
        <v>771160</v>
      </c>
      <c r="E73" s="16">
        <f t="shared" si="30"/>
        <v>824660</v>
      </c>
      <c r="F73" s="16">
        <f t="shared" si="30"/>
        <v>712382</v>
      </c>
      <c r="G73" s="6" t="e">
        <f>#REF!-F73</f>
        <v>#REF!</v>
      </c>
      <c r="H73" s="6">
        <f>+H74</f>
        <v>536069</v>
      </c>
    </row>
    <row r="74" spans="1:8" s="1" customFormat="1" x14ac:dyDescent="0.25">
      <c r="A74" s="5" t="s">
        <v>200</v>
      </c>
      <c r="B74" s="15" t="s">
        <v>198</v>
      </c>
      <c r="C74" s="15" t="s">
        <v>199</v>
      </c>
      <c r="D74" s="16">
        <f t="shared" ref="D74:F74" si="31">+D75</f>
        <v>771160</v>
      </c>
      <c r="E74" s="16">
        <f t="shared" si="31"/>
        <v>824660</v>
      </c>
      <c r="F74" s="16">
        <f t="shared" si="31"/>
        <v>712382</v>
      </c>
      <c r="G74" s="6" t="e">
        <f>#REF!-F74</f>
        <v>#REF!</v>
      </c>
      <c r="H74" s="6">
        <v>536069</v>
      </c>
    </row>
    <row r="75" spans="1:8" s="1" customFormat="1" x14ac:dyDescent="0.25">
      <c r="A75" s="5" t="s">
        <v>203</v>
      </c>
      <c r="B75" s="15" t="s">
        <v>201</v>
      </c>
      <c r="C75" s="15" t="s">
        <v>202</v>
      </c>
      <c r="D75" s="16">
        <v>771160</v>
      </c>
      <c r="E75" s="16">
        <v>824660</v>
      </c>
      <c r="F75" s="16">
        <v>712382</v>
      </c>
      <c r="G75" s="6" t="e">
        <f>#REF!-F75</f>
        <v>#REF!</v>
      </c>
      <c r="H75" s="6">
        <f>H76</f>
        <v>3898970</v>
      </c>
    </row>
    <row r="76" spans="1:8" s="1" customFormat="1" ht="22.5" x14ac:dyDescent="0.25">
      <c r="A76" s="5" t="s">
        <v>206</v>
      </c>
      <c r="B76" s="15" t="s">
        <v>204</v>
      </c>
      <c r="C76" s="15" t="s">
        <v>205</v>
      </c>
      <c r="D76" s="16">
        <f t="shared" ref="D76:F76" si="32">D77</f>
        <v>4435564</v>
      </c>
      <c r="E76" s="16">
        <f t="shared" si="32"/>
        <v>5154507</v>
      </c>
      <c r="F76" s="16">
        <f t="shared" si="32"/>
        <v>4531855</v>
      </c>
      <c r="G76" s="6" t="e">
        <f>#REF!-F76</f>
        <v>#REF!</v>
      </c>
      <c r="H76" s="6">
        <f>H77+H78+H79</f>
        <v>3898970</v>
      </c>
    </row>
    <row r="77" spans="1:8" s="1" customFormat="1" ht="22.5" x14ac:dyDescent="0.25">
      <c r="A77" s="5" t="s">
        <v>209</v>
      </c>
      <c r="B77" s="15" t="s">
        <v>207</v>
      </c>
      <c r="C77" s="15" t="s">
        <v>208</v>
      </c>
      <c r="D77" s="16">
        <f t="shared" ref="D77:F77" si="33">D78+D79+D80</f>
        <v>4435564</v>
      </c>
      <c r="E77" s="16">
        <f t="shared" si="33"/>
        <v>5154507</v>
      </c>
      <c r="F77" s="16">
        <f t="shared" si="33"/>
        <v>4531855</v>
      </c>
      <c r="G77" s="6" t="e">
        <f>#REF!-F77</f>
        <v>#REF!</v>
      </c>
      <c r="H77" s="6">
        <v>512660</v>
      </c>
    </row>
    <row r="78" spans="1:8" s="1" customFormat="1" x14ac:dyDescent="0.25">
      <c r="A78" s="5" t="s">
        <v>212</v>
      </c>
      <c r="B78" s="15" t="s">
        <v>210</v>
      </c>
      <c r="C78" s="15" t="s">
        <v>211</v>
      </c>
      <c r="D78" s="16">
        <v>620000</v>
      </c>
      <c r="E78" s="16">
        <v>760000</v>
      </c>
      <c r="F78" s="16">
        <v>722196</v>
      </c>
      <c r="G78" s="6" t="e">
        <f>#REF!-F78</f>
        <v>#REF!</v>
      </c>
      <c r="H78" s="6">
        <v>13260</v>
      </c>
    </row>
    <row r="79" spans="1:8" s="1" customFormat="1" x14ac:dyDescent="0.25">
      <c r="A79" s="5" t="s">
        <v>215</v>
      </c>
      <c r="B79" s="15" t="s">
        <v>213</v>
      </c>
      <c r="C79" s="15" t="s">
        <v>214</v>
      </c>
      <c r="D79" s="16">
        <v>51000</v>
      </c>
      <c r="E79" s="16">
        <v>56000</v>
      </c>
      <c r="F79" s="16">
        <v>44784</v>
      </c>
      <c r="G79" s="6" t="e">
        <f>#REF!-F79</f>
        <v>#REF!</v>
      </c>
      <c r="H79" s="6">
        <v>3373050</v>
      </c>
    </row>
    <row r="80" spans="1:8" s="1" customFormat="1" x14ac:dyDescent="0.25">
      <c r="A80" s="5" t="s">
        <v>218</v>
      </c>
      <c r="B80" s="15" t="s">
        <v>216</v>
      </c>
      <c r="C80" s="15" t="s">
        <v>217</v>
      </c>
      <c r="D80" s="16">
        <v>3764564</v>
      </c>
      <c r="E80" s="16">
        <v>4338507</v>
      </c>
      <c r="F80" s="16">
        <v>3764875</v>
      </c>
      <c r="G80" s="6" t="e">
        <f>#REF!-F80</f>
        <v>#REF!</v>
      </c>
      <c r="H80" s="6">
        <f>+H81</f>
        <v>216574</v>
      </c>
    </row>
    <row r="81" spans="1:8" s="1" customFormat="1" ht="22.5" x14ac:dyDescent="0.25">
      <c r="A81" s="5" t="s">
        <v>221</v>
      </c>
      <c r="B81" s="15" t="s">
        <v>219</v>
      </c>
      <c r="C81" s="15" t="s">
        <v>220</v>
      </c>
      <c r="D81" s="16">
        <f t="shared" ref="D81:F81" si="34">+D82</f>
        <v>369150</v>
      </c>
      <c r="E81" s="16">
        <f t="shared" si="34"/>
        <v>669650</v>
      </c>
      <c r="F81" s="16">
        <f t="shared" si="34"/>
        <v>546419</v>
      </c>
      <c r="G81" s="6" t="e">
        <f>#REF!-F81</f>
        <v>#REF!</v>
      </c>
      <c r="H81" s="6">
        <v>216574</v>
      </c>
    </row>
    <row r="82" spans="1:8" s="1" customFormat="1" x14ac:dyDescent="0.25">
      <c r="A82" s="5" t="s">
        <v>224</v>
      </c>
      <c r="B82" s="15" t="s">
        <v>222</v>
      </c>
      <c r="C82" s="15" t="s">
        <v>223</v>
      </c>
      <c r="D82" s="16">
        <v>369150</v>
      </c>
      <c r="E82" s="16">
        <v>669650</v>
      </c>
      <c r="F82" s="16">
        <v>546419</v>
      </c>
      <c r="G82" s="6" t="e">
        <f>#REF!-F82</f>
        <v>#REF!</v>
      </c>
      <c r="H82" s="6">
        <v>0</v>
      </c>
    </row>
    <row r="83" spans="1:8" s="1" customFormat="1" x14ac:dyDescent="0.25">
      <c r="A83" s="3"/>
      <c r="B83" s="3"/>
      <c r="C83" s="3"/>
      <c r="D83" s="4"/>
      <c r="E83" s="4"/>
      <c r="F83" s="4"/>
      <c r="G83" s="4"/>
      <c r="H83" s="4"/>
    </row>
    <row r="85" spans="1:8" x14ac:dyDescent="0.25">
      <c r="B85" s="14" t="s">
        <v>248</v>
      </c>
      <c r="C85" s="14"/>
      <c r="D85" s="14"/>
      <c r="E85" s="14"/>
      <c r="F85" s="14"/>
    </row>
    <row r="88" spans="1:8" ht="22.5" x14ac:dyDescent="0.25">
      <c r="B88" s="5" t="s">
        <v>11</v>
      </c>
      <c r="C88" s="5" t="s">
        <v>12</v>
      </c>
      <c r="D88" s="16">
        <v>34714070</v>
      </c>
      <c r="E88" s="16">
        <v>38959280</v>
      </c>
      <c r="F88" s="16">
        <v>36141293</v>
      </c>
    </row>
    <row r="89" spans="1:8" ht="22.5" x14ac:dyDescent="0.25">
      <c r="B89" s="5" t="s">
        <v>236</v>
      </c>
      <c r="C89" s="5" t="s">
        <v>237</v>
      </c>
      <c r="D89" s="6">
        <v>29847573</v>
      </c>
      <c r="E89" s="6">
        <v>34140385</v>
      </c>
      <c r="F89" s="6">
        <v>31339800</v>
      </c>
    </row>
    <row r="90" spans="1:8" ht="22.5" x14ac:dyDescent="0.25">
      <c r="B90" s="5" t="s">
        <v>238</v>
      </c>
      <c r="C90" s="5" t="s">
        <v>31</v>
      </c>
      <c r="D90" s="6">
        <v>11792345</v>
      </c>
      <c r="E90" s="6">
        <v>12006245</v>
      </c>
      <c r="F90" s="6">
        <v>11750785</v>
      </c>
    </row>
    <row r="91" spans="1:8" x14ac:dyDescent="0.25">
      <c r="B91" s="5" t="s">
        <v>239</v>
      </c>
      <c r="C91" s="5" t="s">
        <v>240</v>
      </c>
      <c r="D91" s="6">
        <v>10189490</v>
      </c>
      <c r="E91" s="6">
        <v>10677290</v>
      </c>
      <c r="F91" s="6">
        <v>10608494</v>
      </c>
    </row>
    <row r="92" spans="1:8" ht="22.5" x14ac:dyDescent="0.25">
      <c r="B92" s="5" t="s">
        <v>241</v>
      </c>
      <c r="C92" s="5" t="s">
        <v>41</v>
      </c>
      <c r="D92" s="6">
        <v>11367228</v>
      </c>
      <c r="E92" s="6">
        <v>14318740</v>
      </c>
      <c r="F92" s="6">
        <v>12241650</v>
      </c>
    </row>
    <row r="93" spans="1:8" x14ac:dyDescent="0.25">
      <c r="B93" s="5" t="s">
        <v>250</v>
      </c>
      <c r="C93" s="5" t="s">
        <v>62</v>
      </c>
      <c r="D93" s="6">
        <v>1923000</v>
      </c>
      <c r="E93" s="6">
        <v>1923000</v>
      </c>
      <c r="F93" s="6">
        <v>1749064</v>
      </c>
    </row>
    <row r="94" spans="1:8" ht="22.5" x14ac:dyDescent="0.25">
      <c r="B94" s="5" t="s">
        <v>251</v>
      </c>
      <c r="C94" s="5" t="s">
        <v>252</v>
      </c>
      <c r="D94" s="6">
        <v>76000</v>
      </c>
      <c r="E94" s="6">
        <v>81000</v>
      </c>
      <c r="F94" s="6">
        <v>65686</v>
      </c>
    </row>
    <row r="95" spans="1:8" x14ac:dyDescent="0.25">
      <c r="B95" s="5" t="s">
        <v>253</v>
      </c>
      <c r="C95" s="5" t="s">
        <v>95</v>
      </c>
      <c r="D95" s="6">
        <v>100000</v>
      </c>
      <c r="E95" s="6">
        <v>0</v>
      </c>
      <c r="F95" s="6">
        <v>0</v>
      </c>
    </row>
    <row r="96" spans="1:8" ht="22.5" x14ac:dyDescent="0.25">
      <c r="B96" s="5" t="s">
        <v>254</v>
      </c>
      <c r="C96" s="5" t="s">
        <v>255</v>
      </c>
      <c r="D96" s="6">
        <v>100000</v>
      </c>
      <c r="E96" s="6">
        <v>0</v>
      </c>
      <c r="F96" s="6">
        <v>0</v>
      </c>
    </row>
    <row r="97" spans="2:6" ht="22.5" x14ac:dyDescent="0.25">
      <c r="B97" s="5" t="s">
        <v>256</v>
      </c>
      <c r="C97" s="5" t="s">
        <v>257</v>
      </c>
      <c r="D97" s="6">
        <v>2020000</v>
      </c>
      <c r="E97" s="6">
        <v>2737000</v>
      </c>
      <c r="F97" s="6">
        <v>2514490</v>
      </c>
    </row>
    <row r="98" spans="2:6" ht="22.5" x14ac:dyDescent="0.25">
      <c r="B98" s="5" t="s">
        <v>258</v>
      </c>
      <c r="C98" s="5" t="s">
        <v>259</v>
      </c>
      <c r="D98" s="6">
        <v>2165000</v>
      </c>
      <c r="E98" s="6">
        <v>2596550</v>
      </c>
      <c r="F98" s="6">
        <v>2542017</v>
      </c>
    </row>
    <row r="99" spans="2:6" ht="43.5" x14ac:dyDescent="0.25">
      <c r="B99" s="5" t="s">
        <v>242</v>
      </c>
      <c r="C99" s="5" t="s">
        <v>243</v>
      </c>
      <c r="D99" s="6">
        <v>404000</v>
      </c>
      <c r="E99" s="6">
        <v>477850</v>
      </c>
      <c r="F99" s="6">
        <v>476108</v>
      </c>
    </row>
    <row r="100" spans="2:6" ht="22.5" x14ac:dyDescent="0.25">
      <c r="B100" s="5" t="s">
        <v>260</v>
      </c>
      <c r="C100" s="5" t="s">
        <v>137</v>
      </c>
      <c r="D100" s="6">
        <v>4927200</v>
      </c>
      <c r="E100" s="6">
        <v>4927200</v>
      </c>
      <c r="F100" s="6">
        <v>4916134</v>
      </c>
    </row>
    <row r="101" spans="2:6" ht="22.5" x14ac:dyDescent="0.25">
      <c r="B101" s="5" t="s">
        <v>244</v>
      </c>
      <c r="C101" s="5" t="s">
        <v>149</v>
      </c>
      <c r="D101" s="6">
        <v>-60703</v>
      </c>
      <c r="E101" s="6">
        <v>-108305</v>
      </c>
      <c r="F101" s="6">
        <v>-114641</v>
      </c>
    </row>
    <row r="104" spans="2:6" x14ac:dyDescent="0.25">
      <c r="B104" s="10" t="s">
        <v>249</v>
      </c>
      <c r="C104" s="10"/>
      <c r="D104" s="10"/>
      <c r="E104" s="10"/>
    </row>
    <row r="107" spans="2:6" ht="22.5" x14ac:dyDescent="0.25">
      <c r="B107" s="5" t="s">
        <v>11</v>
      </c>
      <c r="C107" s="5" t="s">
        <v>12</v>
      </c>
      <c r="D107" s="6">
        <v>20902904</v>
      </c>
      <c r="E107" s="6">
        <v>22829983</v>
      </c>
      <c r="F107" s="6">
        <v>14020659</v>
      </c>
    </row>
    <row r="108" spans="2:6" ht="22.5" x14ac:dyDescent="0.25">
      <c r="B108" s="5" t="s">
        <v>256</v>
      </c>
      <c r="C108" s="5" t="s">
        <v>257</v>
      </c>
      <c r="D108" s="6">
        <v>300000</v>
      </c>
      <c r="E108" s="6">
        <v>518675</v>
      </c>
      <c r="F108" s="6">
        <v>334500</v>
      </c>
    </row>
    <row r="109" spans="2:6" ht="33" x14ac:dyDescent="0.25">
      <c r="B109" s="5" t="s">
        <v>245</v>
      </c>
      <c r="C109" s="5" t="s">
        <v>246</v>
      </c>
      <c r="D109" s="6">
        <v>4230239</v>
      </c>
      <c r="E109" s="6">
        <v>4591131</v>
      </c>
      <c r="F109" s="6">
        <v>2748467</v>
      </c>
    </row>
    <row r="110" spans="2:6" x14ac:dyDescent="0.25">
      <c r="B110" s="5" t="s">
        <v>247</v>
      </c>
      <c r="C110" s="5" t="s">
        <v>122</v>
      </c>
      <c r="D110" s="6">
        <v>16372665</v>
      </c>
      <c r="E110" s="6">
        <v>17720177</v>
      </c>
      <c r="F110" s="6">
        <v>10937692</v>
      </c>
    </row>
    <row r="112" spans="2:6" x14ac:dyDescent="0.25">
      <c r="B112" s="8" t="s">
        <v>226</v>
      </c>
      <c r="C112" s="9"/>
      <c r="D112" s="9" t="s">
        <v>227</v>
      </c>
    </row>
    <row r="113" spans="2:4" x14ac:dyDescent="0.25">
      <c r="B113" s="8" t="s">
        <v>228</v>
      </c>
      <c r="C113" s="9"/>
      <c r="D113" s="9" t="s">
        <v>229</v>
      </c>
    </row>
    <row r="114" spans="2:4" x14ac:dyDescent="0.25">
      <c r="B114" s="9"/>
      <c r="C114" s="9"/>
      <c r="D114" s="9"/>
    </row>
    <row r="115" spans="2:4" x14ac:dyDescent="0.25">
      <c r="B115" s="9"/>
      <c r="C115" s="9"/>
      <c r="D115" s="9"/>
    </row>
    <row r="116" spans="2:4" x14ac:dyDescent="0.25">
      <c r="B116" s="9"/>
      <c r="C116" s="9"/>
      <c r="D116" s="9"/>
    </row>
    <row r="117" spans="2:4" x14ac:dyDescent="0.25">
      <c r="B117" s="9"/>
      <c r="C117" s="9" t="s">
        <v>230</v>
      </c>
      <c r="D117" s="9"/>
    </row>
    <row r="118" spans="2:4" x14ac:dyDescent="0.25">
      <c r="B118" s="9"/>
      <c r="C118" s="9"/>
      <c r="D118" s="9"/>
    </row>
    <row r="119" spans="2:4" x14ac:dyDescent="0.25">
      <c r="B119" s="9"/>
      <c r="C119" s="9"/>
      <c r="D119" s="9"/>
    </row>
    <row r="120" spans="2:4" x14ac:dyDescent="0.25">
      <c r="B120" s="9" t="s">
        <v>231</v>
      </c>
      <c r="C120" s="9"/>
      <c r="D120" s="9" t="s">
        <v>232</v>
      </c>
    </row>
    <row r="121" spans="2:4" x14ac:dyDescent="0.25">
      <c r="D121" s="9" t="s">
        <v>233</v>
      </c>
    </row>
  </sheetData>
  <mergeCells count="14">
    <mergeCell ref="A4:B8"/>
    <mergeCell ref="B104:E104"/>
    <mergeCell ref="B1:H1"/>
    <mergeCell ref="B2:H2"/>
    <mergeCell ref="F4:F8"/>
    <mergeCell ref="G4:G8"/>
    <mergeCell ref="A3:H3"/>
    <mergeCell ref="H4:H8"/>
    <mergeCell ref="D4:E4"/>
    <mergeCell ref="D5:D8"/>
    <mergeCell ref="E5:E8"/>
    <mergeCell ref="B85:F85"/>
    <mergeCell ref="A9:B9"/>
    <mergeCell ref="C4:C8"/>
  </mergeCells>
  <pageMargins left="0.70866141732283472" right="0.31496062992125984" top="0.74803149606299213" bottom="0.74803149606299213" header="0.31496062992125984" footer="0.31496062992125984"/>
  <pageSetup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Oana.Cojocariu</dc:creator>
  <cp:lastModifiedBy>Iuliana.Florescu</cp:lastModifiedBy>
  <cp:lastPrinted>2022-03-08T09:46:10Z</cp:lastPrinted>
  <dcterms:created xsi:type="dcterms:W3CDTF">2021-04-02T12:27:41Z</dcterms:created>
  <dcterms:modified xsi:type="dcterms:W3CDTF">2022-03-08T09:46:15Z</dcterms:modified>
</cp:coreProperties>
</file>