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2\mai 2022\ph cont executie trim I 2022\"/>
    </mc:Choice>
  </mc:AlternateContent>
  <xr:revisionPtr revIDLastSave="0" documentId="13_ncr:1_{D047659D-F689-473F-9343-BEB4D24DD67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G16" i="1"/>
  <c r="G15" i="1" s="1"/>
  <c r="G14" i="1" s="1"/>
  <c r="H16" i="1"/>
  <c r="H15" i="1" s="1"/>
  <c r="I16" i="1"/>
  <c r="I15" i="1" s="1"/>
  <c r="J16" i="1"/>
  <c r="J15" i="1" s="1"/>
  <c r="L16" i="1"/>
  <c r="L15" i="1" s="1"/>
  <c r="K17" i="1"/>
  <c r="D18" i="1"/>
  <c r="E18" i="1"/>
  <c r="F18" i="1"/>
  <c r="G18" i="1"/>
  <c r="H18" i="1"/>
  <c r="I18" i="1"/>
  <c r="J18" i="1"/>
  <c r="L18" i="1"/>
  <c r="K19" i="1"/>
  <c r="K20" i="1"/>
  <c r="D21" i="1"/>
  <c r="E21" i="1"/>
  <c r="F21" i="1"/>
  <c r="G21" i="1"/>
  <c r="H21" i="1"/>
  <c r="I21" i="1"/>
  <c r="J21" i="1"/>
  <c r="L21" i="1"/>
  <c r="K22" i="1"/>
  <c r="D25" i="1"/>
  <c r="D24" i="1" s="1"/>
  <c r="D23" i="1" s="1"/>
  <c r="E25" i="1"/>
  <c r="E24" i="1" s="1"/>
  <c r="E23" i="1" s="1"/>
  <c r="F25" i="1"/>
  <c r="F24" i="1" s="1"/>
  <c r="F23" i="1" s="1"/>
  <c r="G25" i="1"/>
  <c r="G24" i="1" s="1"/>
  <c r="G23" i="1" s="1"/>
  <c r="H25" i="1"/>
  <c r="H24" i="1" s="1"/>
  <c r="H23" i="1" s="1"/>
  <c r="I25" i="1"/>
  <c r="I24" i="1" s="1"/>
  <c r="J25" i="1"/>
  <c r="J24" i="1" s="1"/>
  <c r="J23" i="1" s="1"/>
  <c r="L25" i="1"/>
  <c r="L24" i="1" s="1"/>
  <c r="L23" i="1" s="1"/>
  <c r="K26" i="1"/>
  <c r="K27" i="1"/>
  <c r="D30" i="1"/>
  <c r="D29" i="1" s="1"/>
  <c r="E30" i="1"/>
  <c r="E29" i="1" s="1"/>
  <c r="F30" i="1"/>
  <c r="G30" i="1"/>
  <c r="H30" i="1"/>
  <c r="H29" i="1" s="1"/>
  <c r="I30" i="1"/>
  <c r="J30" i="1"/>
  <c r="L30" i="1"/>
  <c r="L29" i="1" s="1"/>
  <c r="K31" i="1"/>
  <c r="K32" i="1"/>
  <c r="D34" i="1"/>
  <c r="E34" i="1"/>
  <c r="F34" i="1"/>
  <c r="G34" i="1"/>
  <c r="G33" i="1" s="1"/>
  <c r="H34" i="1"/>
  <c r="I34" i="1"/>
  <c r="J34" i="1"/>
  <c r="L34" i="1"/>
  <c r="K35" i="1"/>
  <c r="K36" i="1"/>
  <c r="D37" i="1"/>
  <c r="E37" i="1"/>
  <c r="F37" i="1"/>
  <c r="G37" i="1"/>
  <c r="H37" i="1"/>
  <c r="I37" i="1"/>
  <c r="J37" i="1"/>
  <c r="L37" i="1"/>
  <c r="K38" i="1"/>
  <c r="D40" i="1"/>
  <c r="E40" i="1"/>
  <c r="F40" i="1"/>
  <c r="G40" i="1"/>
  <c r="H40" i="1"/>
  <c r="I40" i="1"/>
  <c r="J40" i="1"/>
  <c r="L40" i="1"/>
  <c r="K41" i="1"/>
  <c r="K42" i="1"/>
  <c r="D43" i="1"/>
  <c r="E43" i="1"/>
  <c r="E39" i="1" s="1"/>
  <c r="F43" i="1"/>
  <c r="G43" i="1"/>
  <c r="H43" i="1"/>
  <c r="I43" i="1"/>
  <c r="J43" i="1"/>
  <c r="L43" i="1"/>
  <c r="K44" i="1"/>
  <c r="K45" i="1"/>
  <c r="K46" i="1"/>
  <c r="D48" i="1"/>
  <c r="E48" i="1"/>
  <c r="F48" i="1"/>
  <c r="G48" i="1"/>
  <c r="H48" i="1"/>
  <c r="I48" i="1"/>
  <c r="J48" i="1"/>
  <c r="K48" i="1" s="1"/>
  <c r="L48" i="1"/>
  <c r="K49" i="1"/>
  <c r="D50" i="1"/>
  <c r="E50" i="1"/>
  <c r="F50" i="1"/>
  <c r="G50" i="1"/>
  <c r="H50" i="1"/>
  <c r="I50" i="1"/>
  <c r="J50" i="1"/>
  <c r="L50" i="1"/>
  <c r="K51" i="1"/>
  <c r="D52" i="1"/>
  <c r="E52" i="1"/>
  <c r="F52" i="1"/>
  <c r="G52" i="1"/>
  <c r="H52" i="1"/>
  <c r="I52" i="1"/>
  <c r="J52" i="1"/>
  <c r="L52" i="1"/>
  <c r="K53" i="1"/>
  <c r="D56" i="1"/>
  <c r="E56" i="1"/>
  <c r="F56" i="1"/>
  <c r="G56" i="1"/>
  <c r="H56" i="1"/>
  <c r="I56" i="1"/>
  <c r="J56" i="1"/>
  <c r="L56" i="1"/>
  <c r="K57" i="1"/>
  <c r="D58" i="1"/>
  <c r="E58" i="1"/>
  <c r="F58" i="1"/>
  <c r="G58" i="1"/>
  <c r="G55" i="1" s="1"/>
  <c r="H58" i="1"/>
  <c r="I58" i="1"/>
  <c r="J58" i="1"/>
  <c r="K58" i="1" s="1"/>
  <c r="L58" i="1"/>
  <c r="K59" i="1"/>
  <c r="K60" i="1"/>
  <c r="K61" i="1"/>
  <c r="K62" i="1"/>
  <c r="D64" i="1"/>
  <c r="D63" i="1" s="1"/>
  <c r="E64" i="1"/>
  <c r="E63" i="1" s="1"/>
  <c r="F64" i="1"/>
  <c r="F63" i="1" s="1"/>
  <c r="G64" i="1"/>
  <c r="G63" i="1" s="1"/>
  <c r="H64" i="1"/>
  <c r="H63" i="1" s="1"/>
  <c r="I64" i="1"/>
  <c r="J64" i="1"/>
  <c r="J63" i="1" s="1"/>
  <c r="L64" i="1"/>
  <c r="L63" i="1" s="1"/>
  <c r="K65" i="1"/>
  <c r="K66" i="1"/>
  <c r="D68" i="1"/>
  <c r="E68" i="1"/>
  <c r="F68" i="1"/>
  <c r="G68" i="1"/>
  <c r="H68" i="1"/>
  <c r="I68" i="1"/>
  <c r="J68" i="1"/>
  <c r="L68" i="1"/>
  <c r="K69" i="1"/>
  <c r="H70" i="1"/>
  <c r="D71" i="1"/>
  <c r="D70" i="1" s="1"/>
  <c r="E71" i="1"/>
  <c r="E70" i="1" s="1"/>
  <c r="F71" i="1"/>
  <c r="F70" i="1" s="1"/>
  <c r="G71" i="1"/>
  <c r="G70" i="1" s="1"/>
  <c r="H71" i="1"/>
  <c r="I71" i="1"/>
  <c r="J71" i="1"/>
  <c r="J70" i="1" s="1"/>
  <c r="L71" i="1"/>
  <c r="L70" i="1" s="1"/>
  <c r="K72" i="1"/>
  <c r="D74" i="1"/>
  <c r="D73" i="1" s="1"/>
  <c r="E74" i="1"/>
  <c r="E73" i="1" s="1"/>
  <c r="F74" i="1"/>
  <c r="F73" i="1" s="1"/>
  <c r="G74" i="1"/>
  <c r="G73" i="1" s="1"/>
  <c r="H74" i="1"/>
  <c r="H73" i="1" s="1"/>
  <c r="I74" i="1"/>
  <c r="I73" i="1" s="1"/>
  <c r="J74" i="1"/>
  <c r="J73" i="1" s="1"/>
  <c r="L74" i="1"/>
  <c r="L73" i="1" s="1"/>
  <c r="K75" i="1"/>
  <c r="K76" i="1"/>
  <c r="K77" i="1"/>
  <c r="D78" i="1"/>
  <c r="E78" i="1"/>
  <c r="F78" i="1"/>
  <c r="G78" i="1"/>
  <c r="H78" i="1"/>
  <c r="I78" i="1"/>
  <c r="J78" i="1"/>
  <c r="L78" i="1"/>
  <c r="K79" i="1"/>
  <c r="K80" i="1"/>
  <c r="K81" i="1"/>
  <c r="K82" i="1"/>
  <c r="K83" i="1"/>
  <c r="K84" i="1"/>
  <c r="E55" i="1" l="1"/>
  <c r="G39" i="1"/>
  <c r="K18" i="1"/>
  <c r="K34" i="1"/>
  <c r="K78" i="1"/>
  <c r="I55" i="1"/>
  <c r="I47" i="1"/>
  <c r="E47" i="1"/>
  <c r="F39" i="1"/>
  <c r="F33" i="1"/>
  <c r="K30" i="1"/>
  <c r="K21" i="1"/>
  <c r="K15" i="1"/>
  <c r="E14" i="1"/>
  <c r="H55" i="1"/>
  <c r="H54" i="1" s="1"/>
  <c r="I39" i="1"/>
  <c r="E33" i="1"/>
  <c r="J14" i="1"/>
  <c r="K56" i="1"/>
  <c r="K50" i="1"/>
  <c r="L14" i="1"/>
  <c r="G67" i="1"/>
  <c r="F47" i="1"/>
  <c r="L39" i="1"/>
  <c r="H33" i="1"/>
  <c r="D14" i="1"/>
  <c r="E54" i="1"/>
  <c r="I29" i="1"/>
  <c r="K29" i="1" s="1"/>
  <c r="K74" i="1"/>
  <c r="E67" i="1"/>
  <c r="L55" i="1"/>
  <c r="L54" i="1" s="1"/>
  <c r="F55" i="1"/>
  <c r="F54" i="1" s="1"/>
  <c r="L47" i="1"/>
  <c r="K40" i="1"/>
  <c r="D39" i="1"/>
  <c r="K37" i="1"/>
  <c r="K73" i="1"/>
  <c r="G54" i="1"/>
  <c r="H14" i="1"/>
  <c r="K71" i="1"/>
  <c r="L67" i="1"/>
  <c r="K64" i="1"/>
  <c r="I63" i="1"/>
  <c r="I54" i="1" s="1"/>
  <c r="J55" i="1"/>
  <c r="K55" i="1" s="1"/>
  <c r="D55" i="1"/>
  <c r="D54" i="1" s="1"/>
  <c r="K52" i="1"/>
  <c r="H39" i="1"/>
  <c r="L33" i="1"/>
  <c r="F67" i="1"/>
  <c r="G47" i="1"/>
  <c r="D47" i="1"/>
  <c r="K68" i="1"/>
  <c r="H47" i="1"/>
  <c r="K43" i="1"/>
  <c r="J33" i="1"/>
  <c r="D33" i="1"/>
  <c r="F14" i="1"/>
  <c r="D67" i="1"/>
  <c r="K24" i="1"/>
  <c r="I23" i="1"/>
  <c r="K23" i="1" s="1"/>
  <c r="H67" i="1"/>
  <c r="G28" i="1"/>
  <c r="K25" i="1"/>
  <c r="J47" i="1"/>
  <c r="K16" i="1"/>
  <c r="I70" i="1"/>
  <c r="J67" i="1"/>
  <c r="J39" i="1"/>
  <c r="I14" i="1"/>
  <c r="I33" i="1"/>
  <c r="E28" i="1" l="1"/>
  <c r="E13" i="1" s="1"/>
  <c r="J28" i="1"/>
  <c r="K47" i="1"/>
  <c r="L28" i="1"/>
  <c r="L13" i="1" s="1"/>
  <c r="J54" i="1"/>
  <c r="J13" i="1" s="1"/>
  <c r="K33" i="1"/>
  <c r="H28" i="1"/>
  <c r="H13" i="1" s="1"/>
  <c r="D28" i="1"/>
  <c r="D13" i="1" s="1"/>
  <c r="F28" i="1"/>
  <c r="F13" i="1" s="1"/>
  <c r="G13" i="1"/>
  <c r="K63" i="1"/>
  <c r="K39" i="1"/>
  <c r="K14" i="1"/>
  <c r="I28" i="1"/>
  <c r="K28" i="1" s="1"/>
  <c r="I67" i="1"/>
  <c r="K67" i="1" s="1"/>
  <c r="K70" i="1"/>
  <c r="K54" i="1" l="1"/>
  <c r="I13" i="1"/>
  <c r="K13" i="1" s="1"/>
</calcChain>
</file>

<file path=xl/sharedStrings.xml><?xml version="1.0" encoding="utf-8"?>
<sst xmlns="http://schemas.openxmlformats.org/spreadsheetml/2006/main" count="322" uniqueCount="302">
  <si>
    <t>Cont de executie - Cheltuieli - Bugetul local</t>
  </si>
  <si>
    <t>Trimestrul: 1, Anul: 2022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</si>
  <si>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</si>
  <si>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</si>
  <si>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</si>
  <si>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</si>
  <si>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</si>
  <si>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</si>
  <si>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</si>
  <si>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</si>
  <si>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</si>
  <si>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</si>
  <si>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</si>
  <si>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</si>
  <si>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</si>
  <si>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</si>
  <si>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</si>
  <si>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</si>
  <si>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</si>
  <si>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</si>
  <si>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</si>
  <si>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</si>
  <si>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</si>
  <si>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</si>
  <si>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</si>
  <si>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</si>
  <si>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</si>
  <si>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</si>
  <si>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</si>
  <si>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</si>
  <si>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</si>
  <si>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6</t>
  </si>
  <si>
    <t>Alte servicii publice generale  (cod 54.02.05 la 54.02.07+54.02.10+54.02.50)</t>
  </si>
  <si>
    <t>54.02</t>
  </si>
  <si>
    <t>7</t>
  </si>
  <si>
    <t>Fond de rezerva bugetara la dispozitia autoritatilor locale</t>
  </si>
  <si>
    <t>54.02.05</t>
  </si>
  <si>
    <t>10</t>
  </si>
  <si>
    <t>Servicii publice comunitare de evidenţă a persoanelor</t>
  </si>
  <si>
    <t>54.02.10</t>
  </si>
  <si>
    <t>12</t>
  </si>
  <si>
    <t>Tranzacţii privind datoria publică şi împrumuturi (55.02.01)</t>
  </si>
  <si>
    <t>55.02</t>
  </si>
  <si>
    <t>13</t>
  </si>
  <si>
    <t xml:space="preserve">Tranzacţii privind datoria publică şi împrumuturi </t>
  </si>
  <si>
    <t>55.02.01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</si>
  <si>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</si>
  <si>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</si>
  <si>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</si>
  <si>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</si>
  <si>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</si>
  <si>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</si>
  <si>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24</t>
  </si>
  <si>
    <t>Ordine publica (cod 61.02.03.04)</t>
  </si>
  <si>
    <t>61.02.03</t>
  </si>
  <si>
    <t>25</t>
  </si>
  <si>
    <t>Politie locala</t>
  </si>
  <si>
    <t>61.02.03.04</t>
  </si>
  <si>
    <t>26</t>
  </si>
  <si>
    <t>Protectie civila si protectia contra incendiilor (protectie civila nonmilitara)</t>
  </si>
  <si>
    <t>61.02.05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</si>
  <si>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</si>
  <si>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</si>
  <si>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</si>
  <si>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</si>
  <si>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</si>
  <si>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</si>
  <si>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</si>
  <si>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</si>
  <si>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</si>
  <si>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</si>
  <si>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</si>
  <si>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</si>
  <si>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46</t>
  </si>
  <si>
    <t>Alte cheltuieli in domeniul invatamantului</t>
  </si>
  <si>
    <t>65.02.50</t>
  </si>
  <si>
    <t>47</t>
  </si>
  <si>
    <t>Sanatate (cod 66.02.06+66.02.08+66.02.50)</t>
  </si>
  <si>
    <t>66.02</t>
  </si>
  <si>
    <t>48</t>
  </si>
  <si>
    <t>Servicii  medicale in unitati sanitare cu paturi (cod 66.02.06.01+66.02.06.03)</t>
  </si>
  <si>
    <t>66.02.06</t>
  </si>
  <si>
    <t>49</t>
  </si>
  <si>
    <t>Spitale generale</t>
  </si>
  <si>
    <t>66.02.06.01</t>
  </si>
  <si>
    <t>51</t>
  </si>
  <si>
    <t>Servicii de sanatate publica</t>
  </si>
  <si>
    <t>66.02.08</t>
  </si>
  <si>
    <t>52</t>
  </si>
  <si>
    <t>Alte cheltuieli in domeniul sanatatii (cod 66.02.50.50)</t>
  </si>
  <si>
    <t>66.02.50</t>
  </si>
  <si>
    <t>53</t>
  </si>
  <si>
    <t>Alte institutii si actiuni sanitare</t>
  </si>
  <si>
    <t>66.02.50.50</t>
  </si>
  <si>
    <t>54</t>
  </si>
  <si>
    <t>Cultura, recreere si religie (cod 67.02.03+67.02.05+67.02.06+67.02.50)</t>
  </si>
  <si>
    <t>67.02</t>
  </si>
  <si>
    <t>55</t>
  </si>
  <si>
    <t>Servicii culturale (cod 67.02.03.02 la 67.02.03.08+67.02.03.12+67.02.03.30)</t>
  </si>
  <si>
    <t>67.02.03</t>
  </si>
  <si>
    <t>56</t>
  </si>
  <si>
    <t>Biblioteci publice comunale, orasenesti, municipale</t>
  </si>
  <si>
    <t>67.02.03.02</t>
  </si>
  <si>
    <t>57</t>
  </si>
  <si>
    <t>Muzee</t>
  </si>
  <si>
    <t>67.02.03.03</t>
  </si>
  <si>
    <t>65</t>
  </si>
  <si>
    <t>Servicii recreative si sportive (cod 67.02.05.01 la 67.02.05.03)</t>
  </si>
  <si>
    <t>67.02.05</t>
  </si>
  <si>
    <t>66</t>
  </si>
  <si>
    <t>Sport</t>
  </si>
  <si>
    <t>67.02.05.01</t>
  </si>
  <si>
    <t>68</t>
  </si>
  <si>
    <t>Intretinere gradini publice, parcuri, zone verzi, baze sportive si de agrement</t>
  </si>
  <si>
    <t>67.02.05.03</t>
  </si>
  <si>
    <t>70</t>
  </si>
  <si>
    <t>Alte servicii in domeniile culturii, recreerii si religiei</t>
  </si>
  <si>
    <t>67.02.50</t>
  </si>
  <si>
    <t>71</t>
  </si>
  <si>
    <t>Asigurari si asistenta sociala (cod 68.02.04+68.02.05+68.02.06+68.02.10+68.02.11+68.02.12+68.02.15+68.02.50)</t>
  </si>
  <si>
    <t>68.02</t>
  </si>
  <si>
    <t>73</t>
  </si>
  <si>
    <t>Asistenta sociala in caz de boli si invaliditati (cod 68.02.05.02)</t>
  </si>
  <si>
    <t>68.02.05</t>
  </si>
  <si>
    <t>74</t>
  </si>
  <si>
    <t>Asistenta sociala  in  caz de invaliditate</t>
  </si>
  <si>
    <t>68.02.05.02</t>
  </si>
  <si>
    <t>79</t>
  </si>
  <si>
    <t>Prevenirea excluderii sociale (cod 68.02.15.01+68.02.15.02)</t>
  </si>
  <si>
    <t>68.02.15</t>
  </si>
  <si>
    <t>80</t>
  </si>
  <si>
    <t>Ajutor social</t>
  </si>
  <si>
    <t>68.02.15.01</t>
  </si>
  <si>
    <t>82</t>
  </si>
  <si>
    <t>Alte cheltuieli in domeniul asiaurarilor si asistentei  sociale</t>
  </si>
  <si>
    <t>68.02.50</t>
  </si>
  <si>
    <t>83</t>
  </si>
  <si>
    <t>Alte cheltuieli in domeniul  asistentei  sociale</t>
  </si>
  <si>
    <t>68.02.50.50</t>
  </si>
  <si>
    <t>84</t>
  </si>
  <si>
    <t>Partea a IV-a  SERVICII SI DEZVOLTARE PUBLICA, LOCUINTE, MEDIU SI APE (cod 70.02+74.02)</t>
  </si>
  <si>
    <t>69.02</t>
  </si>
  <si>
    <t>85</t>
  </si>
  <si>
    <t>Locuinte, servicii si dezvoltare publica (cod 70.02.03+70.02.05 la 70.02.07+70.02.50)</t>
  </si>
  <si>
    <t>70.02</t>
  </si>
  <si>
    <t>86</t>
  </si>
  <si>
    <t>Locuinte   (cod 70.02.03.01+70.02.03.30)</t>
  </si>
  <si>
    <t>70.02.03</t>
  </si>
  <si>
    <t>87</t>
  </si>
  <si>
    <t>Dezvoltarea sistemului de locuinte</t>
  </si>
  <si>
    <t>70.02.03.01</t>
  </si>
  <si>
    <t>89</t>
  </si>
  <si>
    <t>Alimentare cu apa si amenajari hidrotehnice   (cod 70.02.05.01+70.02.05.02)</t>
  </si>
  <si>
    <t>70.02.05</t>
  </si>
  <si>
    <t>90</t>
  </si>
  <si>
    <t>Alimentare cu apa</t>
  </si>
  <si>
    <t>70.02.05.01</t>
  </si>
  <si>
    <t>91</t>
  </si>
  <si>
    <t xml:space="preserve">Amenajari hidrotehnice </t>
  </si>
  <si>
    <t>70.02.05.02</t>
  </si>
  <si>
    <t>92</t>
  </si>
  <si>
    <t>Iluminat public si electrificari rurale</t>
  </si>
  <si>
    <t>70.02.06</t>
  </si>
  <si>
    <t>94</t>
  </si>
  <si>
    <t xml:space="preserve">Alte servicii in domeniile locuintelor, serviciilor si dezvoltarii comunale </t>
  </si>
  <si>
    <t>70.02.50</t>
  </si>
  <si>
    <t>95</t>
  </si>
  <si>
    <t>Protectia mediului   (cod 74.02.03+74.02.05+74.02.06+74.02.50)</t>
  </si>
  <si>
    <t>74.02</t>
  </si>
  <si>
    <t>97</t>
  </si>
  <si>
    <t>Salubritate si gestiunea deseurilor (cod 74.02.05.01+74.02.05.02)</t>
  </si>
  <si>
    <t>74.02.05</t>
  </si>
  <si>
    <t>98</t>
  </si>
  <si>
    <t>Salubritate</t>
  </si>
  <si>
    <t>74.02.05.01</t>
  </si>
  <si>
    <t>100</t>
  </si>
  <si>
    <t>Canalizarea si tratarea apelor reziduale</t>
  </si>
  <si>
    <t>74.02.06</t>
  </si>
  <si>
    <t>102</t>
  </si>
  <si>
    <t>Partea a V-a ACTIUNI ECONOMICE   (cod 80.02+81.02+83.02+84.02+87.02)</t>
  </si>
  <si>
    <t>79.02</t>
  </si>
  <si>
    <t>109</t>
  </si>
  <si>
    <t>Combustibili si energie (cod 81.02.06+81.02.07+81.02.50)</t>
  </si>
  <si>
    <t>81.02</t>
  </si>
  <si>
    <t>112</t>
  </si>
  <si>
    <t>Alte cheltuieli privind combustibili si energia</t>
  </si>
  <si>
    <t>81.02.50</t>
  </si>
  <si>
    <t>113</t>
  </si>
  <si>
    <t>Agricultura, silvicultura, piscicultura si vanatoare (cod 83.02.03)</t>
  </si>
  <si>
    <t>83.02</t>
  </si>
  <si>
    <t>114</t>
  </si>
  <si>
    <t>Agricultura (cod 83.02.03.03+.83.02.03.30)</t>
  </si>
  <si>
    <t>83.02.03</t>
  </si>
  <si>
    <t>117</t>
  </si>
  <si>
    <t xml:space="preserve">Alte cheltuieli in domeniul agriculturii </t>
  </si>
  <si>
    <t>83.02.03.30</t>
  </si>
  <si>
    <t>119</t>
  </si>
  <si>
    <t>Transporturi   (cod 84.02.03+84.02.06+84.02.50)</t>
  </si>
  <si>
    <t>84.02</t>
  </si>
  <si>
    <t>120</t>
  </si>
  <si>
    <t>Transport rutier   (cod 84.02.03.01 la 84.02.03.03)</t>
  </si>
  <si>
    <t>84.02.03</t>
  </si>
  <si>
    <t>121</t>
  </si>
  <si>
    <t>Drumuri si poduri</t>
  </si>
  <si>
    <t>84.02.03.01</t>
  </si>
  <si>
    <t>122</t>
  </si>
  <si>
    <t>Transport in comun</t>
  </si>
  <si>
    <t>84.02.03.02</t>
  </si>
  <si>
    <t>123</t>
  </si>
  <si>
    <t xml:space="preserve">Strazi </t>
  </si>
  <si>
    <t>84.02.03.03</t>
  </si>
  <si>
    <t>129</t>
  </si>
  <si>
    <t>Alte actiuni economice (cod 87.02.01+87.02.03 la 87.02.05+87.02.50)</t>
  </si>
  <si>
    <t>87.02</t>
  </si>
  <si>
    <t>132</t>
  </si>
  <si>
    <t>Turism</t>
  </si>
  <si>
    <t>87.02.04</t>
  </si>
  <si>
    <t>135</t>
  </si>
  <si>
    <t>VII. REZERVE, EXCEDENT / DEFICIT</t>
  </si>
  <si>
    <t>96.02</t>
  </si>
  <si>
    <t>137</t>
  </si>
  <si>
    <t>EXCEDENT     98.02.96 + 98.02.97</t>
  </si>
  <si>
    <t>98.02</t>
  </si>
  <si>
    <t>138</t>
  </si>
  <si>
    <t xml:space="preserve">    Excedentul secţiunii de funcţionare</t>
  </si>
  <si>
    <t>98.02.96</t>
  </si>
  <si>
    <t>139</t>
  </si>
  <si>
    <t xml:space="preserve">    Excedentul secţiunii de dezvoltare</t>
  </si>
  <si>
    <t>98.02.97</t>
  </si>
  <si>
    <t>142</t>
  </si>
  <si>
    <t xml:space="preserve">    Deficitul secţiunii de dezvoltare</t>
  </si>
  <si>
    <t>99.02.97</t>
  </si>
  <si>
    <t>CONSILIUL LOCAL</t>
  </si>
  <si>
    <t>SECȚIUNEA DE FUNCȚIONARE</t>
  </si>
  <si>
    <t>CHELTUIELI CURENTE  (cod 10+20+30+40+50+51+55+56+57+59)</t>
  </si>
  <si>
    <t>01</t>
  </si>
  <si>
    <t>TITLUL I  CHELTUIELI DE PERSONAL   (cod 10.01 la 10.03)</t>
  </si>
  <si>
    <t>TITLUL II  BUNURI SI SERVICII  (cod 20.01 la 20.06+20.09 la 20.16+20.18 la 20.27+20.30)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</si>
  <si>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</si>
  <si>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</si>
  <si>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</si>
  <si>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</si>
  <si>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</si>
  <si>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</si>
  <si>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>Dobanzi aferente datoriei publice externe  (cod 30.02.01 la 30.02.03+30.02.05)</t>
  </si>
  <si>
    <t>30.02</t>
  </si>
  <si>
    <t xml:space="preserve">Dobanzi aferente datoriei publice externe locale </t>
  </si>
  <si>
    <t>30.02.05</t>
  </si>
  <si>
    <t>TITLUL IV SUBVENŢII  (cod  40.03+40.20+40.30)</t>
  </si>
  <si>
    <t>40</t>
  </si>
  <si>
    <t>Subvenţii pentru acoperirea diferenţelor de preţ si tarif</t>
  </si>
  <si>
    <t>40.03</t>
  </si>
  <si>
    <t>TITLUL V FONDURI DE REZERVA  (cod 50.04)</t>
  </si>
  <si>
    <t>50</t>
  </si>
  <si>
    <t>Fond de rezerva bugetara la dispozitia consiliilor locale si judetene</t>
  </si>
  <si>
    <t>50.04</t>
  </si>
  <si>
    <t xml:space="preserve">TITLUL VI TRANSFERURI INTRE UNITATI ALE ADMINISTRATIEI PUBLICE  (cod 51.01+51.02) </t>
  </si>
  <si>
    <t>Transferuri curente (cod 51.01.01 la 51.01.28+51.01.30 la 51.01.32+51.01.34 la 51.01.59+51.01.64+51.01.67+51.01.70+51.01.73+51.01.74)</t>
  </si>
  <si>
    <t>51.01</t>
  </si>
  <si>
    <t>Transferuri catre institutii publice</t>
  </si>
  <si>
    <t>51.01.01</t>
  </si>
  <si>
    <t>Transferuri din bugetele locale pentru finanţarea cheltuielilor curente din domeniul sănătăţii</t>
  </si>
  <si>
    <t>51.01.46</t>
  </si>
  <si>
    <t>TITLUL IX  ASISTENTA SOCIALA  (cod 57.01+57.02+57.04)</t>
  </si>
  <si>
    <t>Sume aferente persoanelor cu handicap neincadrate</t>
  </si>
  <si>
    <t>59.40</t>
  </si>
  <si>
    <t>OPERATIUNI FINANCIARE  (cod 80+81)</t>
  </si>
  <si>
    <t>TITLUL XIX RAMBURSARI DE CREDITE   (cod 81.01+81.02)</t>
  </si>
  <si>
    <t>81</t>
  </si>
  <si>
    <t xml:space="preserve">Rambursari de credite interne </t>
  </si>
  <si>
    <t>Rambursari de credite aferente datoriei publice interne locale</t>
  </si>
  <si>
    <t>81.02.05</t>
  </si>
  <si>
    <t>PLATI EFECTUATE IN ANII PRECEDENTI SI RECUPERATE IN ANUL CURENT (cod 85)</t>
  </si>
  <si>
    <t>TITLUL XXI PLATI EFECTUATE IN ANII PRECEDENTI SI RECUPERATE IN ANUL CURENT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</si>
  <si>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</si>
  <si>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</si>
  <si>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</si>
  <si>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</si>
  <si>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SECȚIUNEA DE DEZVOLTARE</t>
  </si>
  <si>
    <t>TITLUL X PROIECTE CU FINANTARE DIN FONDURI EXTERNE NERAMBURSABILE AFERENTE CADRULUI FINANCIAR 2014-2020</t>
  </si>
  <si>
    <t>58</t>
  </si>
  <si>
    <t>CHELTUIELI DE CAPITAL  (cod 71+72)</t>
  </si>
  <si>
    <t>TITLUL XV  ACTIVE NEFINANCIARE  (cod 71.01 la 71.03)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</si>
  <si>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</si>
  <si>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</si>
  <si>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</si>
  <si>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</si>
  <si>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</si>
  <si>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</si>
  <si>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</si>
  <si>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</si>
  <si>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</si>
  <si>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</si>
  <si>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</si>
  <si>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</si>
  <si>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</si>
  <si>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</si>
  <si>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</si>
  <si>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</si>
  <si>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</si>
  <si>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</si>
  <si>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ANEXA NR. 2 LA HCL NR. _____/2022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</si>
</sst>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5" fillId="0" borderId="0" xfId="0" applyFont="1"/>
    <xf numFmtId="49" fontId="5" fillId="0" borderId="0" xfId="0" applyNumberFormat="1" applyFont="1" applyAlignment="1">
      <alignment wrapText="1" shrinkToFit="1"/>
    </xf>
    <xf numFmtId="10" fontId="2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1"/>
  <sheetViews>
    <sheetView tabSelected="1" topLeftCell="B1" workbookViewId="0">
      <selection activeCell="M12" sqref="M12"/>
    </sheetView>
  </sheetViews>
  <sheetFormatPr defaultRowHeight="15" x14ac:dyDescent="0.25"/>
  <cols>
    <col min="1" max="1" width="3.42578125" hidden="1" customWidth="1"/>
    <col min="2" max="2" width="41.85546875" customWidth="1"/>
    <col min="3" max="3" width="9" customWidth="1"/>
    <col min="4" max="4" width="0.5703125" hidden="1" customWidth="1"/>
    <col min="5" max="5" width="14.42578125" hidden="1" customWidth="1"/>
    <col min="6" max="6" width="12.7109375" customWidth="1"/>
    <col min="7" max="7" width="13.28515625" customWidth="1"/>
    <col min="8" max="9" width="14.42578125" hidden="1" customWidth="1"/>
    <col min="10" max="10" width="12.7109375" customWidth="1"/>
    <col min="11" max="11" width="0.42578125" customWidth="1"/>
    <col min="12" max="12" width="19" hidden="1" customWidth="1"/>
    <col min="13" max="13" width="11.5703125" bestFit="1" customWidth="1"/>
  </cols>
  <sheetData>
    <row r="1" spans="1:13" x14ac:dyDescent="0.25">
      <c r="A1" s="11" t="s">
        <v>301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3" x14ac:dyDescent="0.25">
      <c r="A2" s="11" t="s">
        <v>232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3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3" ht="36" customHeight="1" x14ac:dyDescent="0.25">
      <c r="A4" s="13" t="s">
        <v>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x14ac:dyDescent="0.25">
      <c r="A5" s="14" t="s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3" ht="15.75" thickBot="1" x14ac:dyDescent="0.3"/>
    <row r="7" spans="1:13" s="1" customFormat="1" ht="27" customHeight="1" thickBot="1" x14ac:dyDescent="0.3">
      <c r="A7" s="10" t="s">
        <v>2</v>
      </c>
      <c r="B7" s="10"/>
      <c r="C7" s="10" t="s">
        <v>4</v>
      </c>
      <c r="D7" s="10" t="s">
        <v>6</v>
      </c>
      <c r="E7" s="10"/>
      <c r="F7" s="10" t="s">
        <v>9</v>
      </c>
      <c r="G7" s="10"/>
      <c r="H7" s="10" t="s">
        <v>10</v>
      </c>
      <c r="I7" s="10" t="s">
        <v>11</v>
      </c>
      <c r="J7" s="10" t="s">
        <v>12</v>
      </c>
      <c r="K7" s="10" t="s">
        <v>13</v>
      </c>
      <c r="L7" s="10" t="s">
        <v>15</v>
      </c>
    </row>
    <row r="8" spans="1:13" s="1" customFormat="1" ht="15.75" thickBot="1" x14ac:dyDescent="0.3">
      <c r="A8" s="10"/>
      <c r="B8" s="10"/>
      <c r="C8" s="10"/>
      <c r="D8" s="10" t="s">
        <v>7</v>
      </c>
      <c r="E8" s="10" t="s">
        <v>8</v>
      </c>
      <c r="F8" s="10" t="s">
        <v>7</v>
      </c>
      <c r="G8" s="10" t="s">
        <v>8</v>
      </c>
      <c r="H8" s="10"/>
      <c r="I8" s="10"/>
      <c r="J8" s="10"/>
      <c r="K8" s="10"/>
      <c r="L8" s="10"/>
    </row>
    <row r="9" spans="1:13" s="1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3" s="1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3" s="1" customFormat="1" ht="15.75" thickBo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3" s="1" customFormat="1" ht="53.25" thickBot="1" x14ac:dyDescent="0.3">
      <c r="A12" s="10" t="s">
        <v>3</v>
      </c>
      <c r="B12" s="10"/>
      <c r="C12" s="2" t="s">
        <v>5</v>
      </c>
      <c r="D12" s="2">
        <v>1</v>
      </c>
      <c r="E12" s="2">
        <v>2</v>
      </c>
      <c r="F12" s="2">
        <v>3</v>
      </c>
      <c r="G12" s="2">
        <v>4</v>
      </c>
      <c r="H12" s="2">
        <v>5</v>
      </c>
      <c r="I12" s="2">
        <v>6</v>
      </c>
      <c r="J12" s="2">
        <v>7</v>
      </c>
      <c r="K12" s="2" t="s">
        <v>14</v>
      </c>
      <c r="L12" s="2">
        <v>9</v>
      </c>
    </row>
    <row r="13" spans="1:13" s="1" customFormat="1" ht="22.5" x14ac:dyDescent="0.25">
      <c r="A13" s="5" t="s">
        <v>16</v>
      </c>
      <c r="B13" s="5" t="s">
        <v>17</v>
      </c>
      <c r="C13" s="5" t="s">
        <v>18</v>
      </c>
      <c r="D13" s="6">
        <f t="shared" ref="D13:J13" si="0">D14+D23+D28+D54+D67</f>
        <v>0</v>
      </c>
      <c r="E13" s="6">
        <f t="shared" si="0"/>
        <v>0</v>
      </c>
      <c r="F13" s="6">
        <f t="shared" si="0"/>
        <v>81108070</v>
      </c>
      <c r="G13" s="6">
        <f t="shared" si="0"/>
        <v>33157000</v>
      </c>
      <c r="H13" s="6">
        <f t="shared" si="0"/>
        <v>20014208</v>
      </c>
      <c r="I13" s="6">
        <f t="shared" si="0"/>
        <v>20014208</v>
      </c>
      <c r="J13" s="6">
        <f t="shared" si="0"/>
        <v>9907463</v>
      </c>
      <c r="K13" s="6">
        <f t="shared" ref="K13:K44" si="1">I13-J13</f>
        <v>10106745</v>
      </c>
      <c r="L13" s="6">
        <f>L14+L23+L28+L54+L67</f>
        <v>7380562</v>
      </c>
      <c r="M13" s="9"/>
    </row>
    <row r="14" spans="1:13" s="1" customFormat="1" ht="22.5" x14ac:dyDescent="0.25">
      <c r="A14" s="5" t="s">
        <v>19</v>
      </c>
      <c r="B14" s="5" t="s">
        <v>20</v>
      </c>
      <c r="C14" s="5" t="s">
        <v>21</v>
      </c>
      <c r="D14" s="6">
        <f t="shared" ref="D14:J14" si="2">D15+D18+D21</f>
        <v>0</v>
      </c>
      <c r="E14" s="6">
        <f t="shared" si="2"/>
        <v>0</v>
      </c>
      <c r="F14" s="6">
        <f t="shared" si="2"/>
        <v>12406690</v>
      </c>
      <c r="G14" s="6">
        <f t="shared" si="2"/>
        <v>5090810</v>
      </c>
      <c r="H14" s="6">
        <f t="shared" si="2"/>
        <v>7615032</v>
      </c>
      <c r="I14" s="6">
        <f t="shared" si="2"/>
        <v>7615032</v>
      </c>
      <c r="J14" s="6">
        <f t="shared" si="2"/>
        <v>2536213</v>
      </c>
      <c r="K14" s="6">
        <f t="shared" si="1"/>
        <v>5078819</v>
      </c>
      <c r="L14" s="6">
        <f>L15+L18+L21</f>
        <v>2639998</v>
      </c>
      <c r="M14" s="9"/>
    </row>
    <row r="15" spans="1:13" s="1" customFormat="1" ht="22.5" x14ac:dyDescent="0.25">
      <c r="A15" s="5" t="s">
        <v>22</v>
      </c>
      <c r="B15" s="5" t="s">
        <v>23</v>
      </c>
      <c r="C15" s="5" t="s">
        <v>24</v>
      </c>
      <c r="D15" s="6">
        <f t="shared" ref="D15:J16" si="3">D16</f>
        <v>0</v>
      </c>
      <c r="E15" s="6">
        <f t="shared" si="3"/>
        <v>0</v>
      </c>
      <c r="F15" s="6">
        <f t="shared" si="3"/>
        <v>11621890</v>
      </c>
      <c r="G15" s="6">
        <f t="shared" si="3"/>
        <v>4752110</v>
      </c>
      <c r="H15" s="6">
        <f t="shared" si="3"/>
        <v>7031858</v>
      </c>
      <c r="I15" s="6">
        <f t="shared" si="3"/>
        <v>7031858</v>
      </c>
      <c r="J15" s="6">
        <f t="shared" si="3"/>
        <v>2380162</v>
      </c>
      <c r="K15" s="6">
        <f t="shared" si="1"/>
        <v>4651696</v>
      </c>
      <c r="L15" s="6">
        <f>L16</f>
        <v>1951232</v>
      </c>
      <c r="M15" s="9"/>
    </row>
    <row r="16" spans="1:13" s="1" customFormat="1" ht="22.5" x14ac:dyDescent="0.25">
      <c r="A16" s="5" t="s">
        <v>25</v>
      </c>
      <c r="B16" s="5" t="s">
        <v>26</v>
      </c>
      <c r="C16" s="5" t="s">
        <v>27</v>
      </c>
      <c r="D16" s="6">
        <f t="shared" si="3"/>
        <v>0</v>
      </c>
      <c r="E16" s="6">
        <f t="shared" si="3"/>
        <v>0</v>
      </c>
      <c r="F16" s="6">
        <f t="shared" si="3"/>
        <v>11621890</v>
      </c>
      <c r="G16" s="6">
        <f t="shared" si="3"/>
        <v>4752110</v>
      </c>
      <c r="H16" s="6">
        <f t="shared" si="3"/>
        <v>7031858</v>
      </c>
      <c r="I16" s="6">
        <f t="shared" si="3"/>
        <v>7031858</v>
      </c>
      <c r="J16" s="6">
        <f t="shared" si="3"/>
        <v>2380162</v>
      </c>
      <c r="K16" s="6">
        <f t="shared" si="1"/>
        <v>4651696</v>
      </c>
      <c r="L16" s="6">
        <f>L17</f>
        <v>1951232</v>
      </c>
      <c r="M16" s="9"/>
    </row>
    <row r="17" spans="1:13" s="1" customFormat="1" x14ac:dyDescent="0.25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11621890</v>
      </c>
      <c r="G17" s="6">
        <v>4752110</v>
      </c>
      <c r="H17" s="6">
        <v>7031858</v>
      </c>
      <c r="I17" s="6">
        <v>7031858</v>
      </c>
      <c r="J17" s="6">
        <v>2380162</v>
      </c>
      <c r="K17" s="6">
        <f t="shared" si="1"/>
        <v>4651696</v>
      </c>
      <c r="L17" s="6">
        <v>1951232</v>
      </c>
      <c r="M17" s="9"/>
    </row>
    <row r="18" spans="1:13" s="1" customFormat="1" ht="22.5" x14ac:dyDescent="0.25">
      <c r="A18" s="5" t="s">
        <v>31</v>
      </c>
      <c r="B18" s="5" t="s">
        <v>32</v>
      </c>
      <c r="C18" s="5" t="s">
        <v>33</v>
      </c>
      <c r="D18" s="6">
        <f t="shared" ref="D18:J18" si="4">D19+D20</f>
        <v>0</v>
      </c>
      <c r="E18" s="6">
        <f t="shared" si="4"/>
        <v>0</v>
      </c>
      <c r="F18" s="6">
        <f t="shared" si="4"/>
        <v>677300</v>
      </c>
      <c r="G18" s="6">
        <f t="shared" si="4"/>
        <v>306200</v>
      </c>
      <c r="H18" s="6">
        <f t="shared" si="4"/>
        <v>554801</v>
      </c>
      <c r="I18" s="6">
        <f t="shared" si="4"/>
        <v>554801</v>
      </c>
      <c r="J18" s="6">
        <f t="shared" si="4"/>
        <v>127678</v>
      </c>
      <c r="K18" s="6">
        <f t="shared" si="1"/>
        <v>427123</v>
      </c>
      <c r="L18" s="6">
        <f>L19+L20</f>
        <v>133948</v>
      </c>
      <c r="M18" s="9"/>
    </row>
    <row r="19" spans="1:13" s="1" customFormat="1" ht="22.5" x14ac:dyDescent="0.25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75000</v>
      </c>
      <c r="G19" s="6">
        <v>75000</v>
      </c>
      <c r="H19" s="6">
        <v>0</v>
      </c>
      <c r="I19" s="6">
        <v>0</v>
      </c>
      <c r="J19" s="6">
        <v>0</v>
      </c>
      <c r="K19" s="6">
        <f t="shared" si="1"/>
        <v>0</v>
      </c>
      <c r="L19" s="6">
        <v>0</v>
      </c>
      <c r="M19" s="9"/>
    </row>
    <row r="20" spans="1:13" s="1" customFormat="1" ht="22.5" x14ac:dyDescent="0.25">
      <c r="A20" s="5" t="s">
        <v>37</v>
      </c>
      <c r="B20" s="5" t="s">
        <v>38</v>
      </c>
      <c r="C20" s="5" t="s">
        <v>39</v>
      </c>
      <c r="D20" s="6">
        <v>0</v>
      </c>
      <c r="E20" s="6">
        <v>0</v>
      </c>
      <c r="F20" s="6">
        <v>602300</v>
      </c>
      <c r="G20" s="6">
        <v>231200</v>
      </c>
      <c r="H20" s="6">
        <v>554801</v>
      </c>
      <c r="I20" s="6">
        <v>554801</v>
      </c>
      <c r="J20" s="6">
        <v>127678</v>
      </c>
      <c r="K20" s="6">
        <f t="shared" si="1"/>
        <v>427123</v>
      </c>
      <c r="L20" s="6">
        <v>133948</v>
      </c>
      <c r="M20" s="9"/>
    </row>
    <row r="21" spans="1:13" s="1" customFormat="1" ht="22.5" x14ac:dyDescent="0.25">
      <c r="A21" s="5" t="s">
        <v>40</v>
      </c>
      <c r="B21" s="5" t="s">
        <v>41</v>
      </c>
      <c r="C21" s="5" t="s">
        <v>42</v>
      </c>
      <c r="D21" s="6">
        <f t="shared" ref="D21:J21" si="5">D22</f>
        <v>0</v>
      </c>
      <c r="E21" s="6">
        <f t="shared" si="5"/>
        <v>0</v>
      </c>
      <c r="F21" s="6">
        <f t="shared" si="5"/>
        <v>107500</v>
      </c>
      <c r="G21" s="6">
        <f t="shared" si="5"/>
        <v>32500</v>
      </c>
      <c r="H21" s="6">
        <f t="shared" si="5"/>
        <v>28373</v>
      </c>
      <c r="I21" s="6">
        <f t="shared" si="5"/>
        <v>28373</v>
      </c>
      <c r="J21" s="6">
        <f t="shared" si="5"/>
        <v>28373</v>
      </c>
      <c r="K21" s="6">
        <f t="shared" si="1"/>
        <v>0</v>
      </c>
      <c r="L21" s="6">
        <f>L22</f>
        <v>554818</v>
      </c>
      <c r="M21" s="9"/>
    </row>
    <row r="22" spans="1:13" s="1" customFormat="1" x14ac:dyDescent="0.25">
      <c r="A22" s="5" t="s">
        <v>43</v>
      </c>
      <c r="B22" s="5" t="s">
        <v>44</v>
      </c>
      <c r="C22" s="5" t="s">
        <v>45</v>
      </c>
      <c r="D22" s="6">
        <v>0</v>
      </c>
      <c r="E22" s="6">
        <v>0</v>
      </c>
      <c r="F22" s="6">
        <v>107500</v>
      </c>
      <c r="G22" s="6">
        <v>32500</v>
      </c>
      <c r="H22" s="6">
        <v>28373</v>
      </c>
      <c r="I22" s="6">
        <v>28373</v>
      </c>
      <c r="J22" s="6">
        <v>28373</v>
      </c>
      <c r="K22" s="6">
        <f t="shared" si="1"/>
        <v>0</v>
      </c>
      <c r="L22" s="6">
        <v>554818</v>
      </c>
      <c r="M22" s="9"/>
    </row>
    <row r="23" spans="1:13" s="1" customFormat="1" ht="22.5" x14ac:dyDescent="0.25">
      <c r="A23" s="5" t="s">
        <v>46</v>
      </c>
      <c r="B23" s="5" t="s">
        <v>47</v>
      </c>
      <c r="C23" s="5" t="s">
        <v>48</v>
      </c>
      <c r="D23" s="6">
        <f t="shared" ref="D23:J23" si="6">+D24</f>
        <v>0</v>
      </c>
      <c r="E23" s="6">
        <f t="shared" si="6"/>
        <v>0</v>
      </c>
      <c r="F23" s="6">
        <f t="shared" si="6"/>
        <v>2277500</v>
      </c>
      <c r="G23" s="6">
        <f t="shared" si="6"/>
        <v>819900</v>
      </c>
      <c r="H23" s="6">
        <f t="shared" si="6"/>
        <v>1928187</v>
      </c>
      <c r="I23" s="6">
        <f t="shared" si="6"/>
        <v>1928187</v>
      </c>
      <c r="J23" s="6">
        <f t="shared" si="6"/>
        <v>474150</v>
      </c>
      <c r="K23" s="6">
        <f t="shared" si="1"/>
        <v>1454037</v>
      </c>
      <c r="L23" s="6">
        <f>+L24</f>
        <v>477675</v>
      </c>
      <c r="M23" s="9"/>
    </row>
    <row r="24" spans="1:13" s="1" customFormat="1" ht="22.5" x14ac:dyDescent="0.25">
      <c r="A24" s="5" t="s">
        <v>49</v>
      </c>
      <c r="B24" s="5" t="s">
        <v>50</v>
      </c>
      <c r="C24" s="5" t="s">
        <v>51</v>
      </c>
      <c r="D24" s="6">
        <f t="shared" ref="D24:J24" si="7">D25+D27</f>
        <v>0</v>
      </c>
      <c r="E24" s="6">
        <f t="shared" si="7"/>
        <v>0</v>
      </c>
      <c r="F24" s="6">
        <f t="shared" si="7"/>
        <v>2277500</v>
      </c>
      <c r="G24" s="6">
        <f t="shared" si="7"/>
        <v>819900</v>
      </c>
      <c r="H24" s="6">
        <f t="shared" si="7"/>
        <v>1928187</v>
      </c>
      <c r="I24" s="6">
        <f t="shared" si="7"/>
        <v>1928187</v>
      </c>
      <c r="J24" s="6">
        <f t="shared" si="7"/>
        <v>474150</v>
      </c>
      <c r="K24" s="6">
        <f t="shared" si="1"/>
        <v>1454037</v>
      </c>
      <c r="L24" s="6">
        <f>L25+L27</f>
        <v>477675</v>
      </c>
      <c r="M24" s="9"/>
    </row>
    <row r="25" spans="1:13" s="1" customFormat="1" x14ac:dyDescent="0.25">
      <c r="A25" s="5" t="s">
        <v>52</v>
      </c>
      <c r="B25" s="5" t="s">
        <v>53</v>
      </c>
      <c r="C25" s="5" t="s">
        <v>54</v>
      </c>
      <c r="D25" s="6">
        <f t="shared" ref="D25:J25" si="8">D26</f>
        <v>0</v>
      </c>
      <c r="E25" s="6">
        <f t="shared" si="8"/>
        <v>0</v>
      </c>
      <c r="F25" s="6">
        <f t="shared" si="8"/>
        <v>2175500</v>
      </c>
      <c r="G25" s="6">
        <f t="shared" si="8"/>
        <v>752900</v>
      </c>
      <c r="H25" s="6">
        <f t="shared" si="8"/>
        <v>1923479</v>
      </c>
      <c r="I25" s="6">
        <f t="shared" si="8"/>
        <v>1923479</v>
      </c>
      <c r="J25" s="6">
        <f t="shared" si="8"/>
        <v>469442</v>
      </c>
      <c r="K25" s="6">
        <f t="shared" si="1"/>
        <v>1454037</v>
      </c>
      <c r="L25" s="6">
        <f>L26</f>
        <v>476924</v>
      </c>
      <c r="M25" s="9"/>
    </row>
    <row r="26" spans="1:13" s="1" customFormat="1" x14ac:dyDescent="0.25">
      <c r="A26" s="5" t="s">
        <v>55</v>
      </c>
      <c r="B26" s="5" t="s">
        <v>56</v>
      </c>
      <c r="C26" s="5" t="s">
        <v>57</v>
      </c>
      <c r="D26" s="6">
        <v>0</v>
      </c>
      <c r="E26" s="6">
        <v>0</v>
      </c>
      <c r="F26" s="6">
        <v>2175500</v>
      </c>
      <c r="G26" s="6">
        <v>752900</v>
      </c>
      <c r="H26" s="6">
        <v>1923479</v>
      </c>
      <c r="I26" s="6">
        <v>1923479</v>
      </c>
      <c r="J26" s="6">
        <v>469442</v>
      </c>
      <c r="K26" s="6">
        <f t="shared" si="1"/>
        <v>1454037</v>
      </c>
      <c r="L26" s="6">
        <v>476924</v>
      </c>
      <c r="M26" s="9"/>
    </row>
    <row r="27" spans="1:13" s="1" customFormat="1" ht="22.5" x14ac:dyDescent="0.25">
      <c r="A27" s="5" t="s">
        <v>58</v>
      </c>
      <c r="B27" s="5" t="s">
        <v>59</v>
      </c>
      <c r="C27" s="5" t="s">
        <v>60</v>
      </c>
      <c r="D27" s="6">
        <v>0</v>
      </c>
      <c r="E27" s="6">
        <v>0</v>
      </c>
      <c r="F27" s="6">
        <v>102000</v>
      </c>
      <c r="G27" s="6">
        <v>67000</v>
      </c>
      <c r="H27" s="6">
        <v>4708</v>
      </c>
      <c r="I27" s="6">
        <v>4708</v>
      </c>
      <c r="J27" s="6">
        <v>4708</v>
      </c>
      <c r="K27" s="6">
        <f t="shared" si="1"/>
        <v>0</v>
      </c>
      <c r="L27" s="6">
        <v>751</v>
      </c>
      <c r="M27" s="9"/>
    </row>
    <row r="28" spans="1:13" s="1" customFormat="1" ht="22.5" x14ac:dyDescent="0.25">
      <c r="A28" s="5" t="s">
        <v>61</v>
      </c>
      <c r="B28" s="5" t="s">
        <v>62</v>
      </c>
      <c r="C28" s="5" t="s">
        <v>63</v>
      </c>
      <c r="D28" s="6">
        <f t="shared" ref="D28:J28" si="9">D29+D33+D39+D47</f>
        <v>0</v>
      </c>
      <c r="E28" s="6">
        <f t="shared" si="9"/>
        <v>0</v>
      </c>
      <c r="F28" s="6">
        <f t="shared" si="9"/>
        <v>39858320</v>
      </c>
      <c r="G28" s="6">
        <f t="shared" si="9"/>
        <v>18147970</v>
      </c>
      <c r="H28" s="6">
        <f t="shared" si="9"/>
        <v>6187682</v>
      </c>
      <c r="I28" s="6">
        <f t="shared" si="9"/>
        <v>6187682</v>
      </c>
      <c r="J28" s="6">
        <f t="shared" si="9"/>
        <v>3607436</v>
      </c>
      <c r="K28" s="6">
        <f t="shared" si="1"/>
        <v>2580246</v>
      </c>
      <c r="L28" s="6">
        <f>L29+L33+L39+L47</f>
        <v>2590983</v>
      </c>
      <c r="M28" s="9"/>
    </row>
    <row r="29" spans="1:13" s="1" customFormat="1" ht="22.5" x14ac:dyDescent="0.25">
      <c r="A29" s="5" t="s">
        <v>64</v>
      </c>
      <c r="B29" s="5" t="s">
        <v>65</v>
      </c>
      <c r="C29" s="5" t="s">
        <v>66</v>
      </c>
      <c r="D29" s="6">
        <f t="shared" ref="D29:I29" si="10">+D30+D32</f>
        <v>0</v>
      </c>
      <c r="E29" s="6">
        <f t="shared" si="10"/>
        <v>0</v>
      </c>
      <c r="F29" s="6">
        <v>6720340</v>
      </c>
      <c r="G29" s="6">
        <v>3596040</v>
      </c>
      <c r="H29" s="6">
        <f t="shared" si="10"/>
        <v>40160</v>
      </c>
      <c r="I29" s="6">
        <f t="shared" si="10"/>
        <v>40160</v>
      </c>
      <c r="J29" s="6">
        <v>1139426</v>
      </c>
      <c r="K29" s="6">
        <f t="shared" si="1"/>
        <v>-1099266</v>
      </c>
      <c r="L29" s="6">
        <f>+L30+L32</f>
        <v>0</v>
      </c>
      <c r="M29" s="9"/>
    </row>
    <row r="30" spans="1:13" s="1" customFormat="1" ht="22.5" x14ac:dyDescent="0.25">
      <c r="A30" s="5" t="s">
        <v>67</v>
      </c>
      <c r="B30" s="5" t="s">
        <v>68</v>
      </c>
      <c r="C30" s="5" t="s">
        <v>69</v>
      </c>
      <c r="D30" s="6">
        <f t="shared" ref="D30:J30" si="11">D31</f>
        <v>0</v>
      </c>
      <c r="E30" s="6">
        <f t="shared" si="11"/>
        <v>0</v>
      </c>
      <c r="F30" s="6">
        <f t="shared" si="11"/>
        <v>60000</v>
      </c>
      <c r="G30" s="6">
        <f t="shared" si="11"/>
        <v>60000</v>
      </c>
      <c r="H30" s="6">
        <f t="shared" si="11"/>
        <v>40160</v>
      </c>
      <c r="I30" s="6">
        <f t="shared" si="11"/>
        <v>40160</v>
      </c>
      <c r="J30" s="6">
        <f t="shared" si="11"/>
        <v>40160</v>
      </c>
      <c r="K30" s="6">
        <f t="shared" si="1"/>
        <v>0</v>
      </c>
      <c r="L30" s="6">
        <f>L31</f>
        <v>0</v>
      </c>
      <c r="M30" s="9"/>
    </row>
    <row r="31" spans="1:13" s="1" customFormat="1" x14ac:dyDescent="0.25">
      <c r="A31" s="5" t="s">
        <v>70</v>
      </c>
      <c r="B31" s="5" t="s">
        <v>71</v>
      </c>
      <c r="C31" s="5" t="s">
        <v>72</v>
      </c>
      <c r="D31" s="6">
        <v>0</v>
      </c>
      <c r="E31" s="6">
        <v>0</v>
      </c>
      <c r="F31" s="6">
        <v>60000</v>
      </c>
      <c r="G31" s="6">
        <v>60000</v>
      </c>
      <c r="H31" s="6">
        <v>40160</v>
      </c>
      <c r="I31" s="6">
        <v>40160</v>
      </c>
      <c r="J31" s="6">
        <v>40160</v>
      </c>
      <c r="K31" s="6">
        <f t="shared" si="1"/>
        <v>0</v>
      </c>
      <c r="L31" s="6">
        <v>0</v>
      </c>
      <c r="M31" s="9"/>
    </row>
    <row r="32" spans="1:13" s="1" customFormat="1" x14ac:dyDescent="0.25">
      <c r="A32" s="5" t="s">
        <v>73</v>
      </c>
      <c r="B32" s="5" t="s">
        <v>74</v>
      </c>
      <c r="C32" s="5" t="s">
        <v>75</v>
      </c>
      <c r="D32" s="6">
        <v>0</v>
      </c>
      <c r="E32" s="6">
        <v>0</v>
      </c>
      <c r="F32" s="6">
        <v>55000</v>
      </c>
      <c r="G32" s="6">
        <v>22000</v>
      </c>
      <c r="H32" s="6">
        <v>0</v>
      </c>
      <c r="I32" s="6">
        <v>0</v>
      </c>
      <c r="J32" s="6">
        <v>0</v>
      </c>
      <c r="K32" s="6">
        <f t="shared" si="1"/>
        <v>0</v>
      </c>
      <c r="L32" s="6">
        <v>0</v>
      </c>
      <c r="M32" s="9"/>
    </row>
    <row r="33" spans="1:13" s="1" customFormat="1" x14ac:dyDescent="0.25">
      <c r="A33" s="5" t="s">
        <v>76</v>
      </c>
      <c r="B33" s="5" t="s">
        <v>77</v>
      </c>
      <c r="C33" s="5" t="s">
        <v>78</v>
      </c>
      <c r="D33" s="6">
        <f t="shared" ref="D33:J33" si="12">D34+D36+D37</f>
        <v>0</v>
      </c>
      <c r="E33" s="6">
        <f t="shared" si="12"/>
        <v>0</v>
      </c>
      <c r="F33" s="6">
        <f t="shared" si="12"/>
        <v>25678610</v>
      </c>
      <c r="G33" s="6">
        <f t="shared" si="12"/>
        <v>12309440</v>
      </c>
      <c r="H33" s="6">
        <f t="shared" si="12"/>
        <v>2588161</v>
      </c>
      <c r="I33" s="6">
        <f t="shared" si="12"/>
        <v>2588161</v>
      </c>
      <c r="J33" s="6">
        <f t="shared" si="12"/>
        <v>796059</v>
      </c>
      <c r="K33" s="6">
        <f t="shared" si="1"/>
        <v>1792102</v>
      </c>
      <c r="L33" s="6">
        <f>L34+L36+L37</f>
        <v>849500</v>
      </c>
      <c r="M33" s="9"/>
    </row>
    <row r="34" spans="1:13" s="1" customFormat="1" ht="22.5" x14ac:dyDescent="0.25">
      <c r="A34" s="5" t="s">
        <v>79</v>
      </c>
      <c r="B34" s="5" t="s">
        <v>80</v>
      </c>
      <c r="C34" s="5" t="s">
        <v>81</v>
      </c>
      <c r="D34" s="6">
        <f t="shared" ref="D34:J34" si="13">D35</f>
        <v>0</v>
      </c>
      <c r="E34" s="6">
        <f t="shared" si="13"/>
        <v>0</v>
      </c>
      <c r="F34" s="6">
        <f t="shared" si="13"/>
        <v>23125960</v>
      </c>
      <c r="G34" s="6">
        <f t="shared" si="13"/>
        <v>11352390</v>
      </c>
      <c r="H34" s="6">
        <f t="shared" si="13"/>
        <v>300000</v>
      </c>
      <c r="I34" s="6">
        <f t="shared" si="13"/>
        <v>300000</v>
      </c>
      <c r="J34" s="6">
        <f t="shared" si="13"/>
        <v>300000</v>
      </c>
      <c r="K34" s="6">
        <f t="shared" si="1"/>
        <v>0</v>
      </c>
      <c r="L34" s="6">
        <f>L35</f>
        <v>300000</v>
      </c>
      <c r="M34" s="9"/>
    </row>
    <row r="35" spans="1:13" s="1" customFormat="1" x14ac:dyDescent="0.25">
      <c r="A35" s="5" t="s">
        <v>82</v>
      </c>
      <c r="B35" s="5" t="s">
        <v>83</v>
      </c>
      <c r="C35" s="5" t="s">
        <v>84</v>
      </c>
      <c r="D35" s="6">
        <v>0</v>
      </c>
      <c r="E35" s="6">
        <v>0</v>
      </c>
      <c r="F35" s="6">
        <v>23125960</v>
      </c>
      <c r="G35" s="6">
        <v>11352390</v>
      </c>
      <c r="H35" s="6">
        <v>300000</v>
      </c>
      <c r="I35" s="6">
        <v>300000</v>
      </c>
      <c r="J35" s="6">
        <v>300000</v>
      </c>
      <c r="K35" s="6">
        <f t="shared" si="1"/>
        <v>0</v>
      </c>
      <c r="L35" s="6">
        <v>300000</v>
      </c>
      <c r="M35" s="9"/>
    </row>
    <row r="36" spans="1:13" s="1" customFormat="1" x14ac:dyDescent="0.25">
      <c r="A36" s="5" t="s">
        <v>85</v>
      </c>
      <c r="B36" s="5" t="s">
        <v>86</v>
      </c>
      <c r="C36" s="5" t="s">
        <v>87</v>
      </c>
      <c r="D36" s="6">
        <v>0</v>
      </c>
      <c r="E36" s="6">
        <v>0</v>
      </c>
      <c r="F36" s="6">
        <v>1165250</v>
      </c>
      <c r="G36" s="6">
        <v>573950</v>
      </c>
      <c r="H36" s="6">
        <v>1080921</v>
      </c>
      <c r="I36" s="6">
        <v>1080921</v>
      </c>
      <c r="J36" s="6">
        <v>266959</v>
      </c>
      <c r="K36" s="6">
        <f t="shared" si="1"/>
        <v>813962</v>
      </c>
      <c r="L36" s="6">
        <v>304475</v>
      </c>
      <c r="M36" s="9"/>
    </row>
    <row r="37" spans="1:13" s="1" customFormat="1" ht="22.5" x14ac:dyDescent="0.25">
      <c r="A37" s="5" t="s">
        <v>88</v>
      </c>
      <c r="B37" s="5" t="s">
        <v>89</v>
      </c>
      <c r="C37" s="5" t="s">
        <v>90</v>
      </c>
      <c r="D37" s="6">
        <f t="shared" ref="D37:J37" si="14">D38</f>
        <v>0</v>
      </c>
      <c r="E37" s="6">
        <f t="shared" si="14"/>
        <v>0</v>
      </c>
      <c r="F37" s="6">
        <f t="shared" si="14"/>
        <v>1387400</v>
      </c>
      <c r="G37" s="6">
        <f t="shared" si="14"/>
        <v>383100</v>
      </c>
      <c r="H37" s="6">
        <f t="shared" si="14"/>
        <v>1207240</v>
      </c>
      <c r="I37" s="6">
        <f t="shared" si="14"/>
        <v>1207240</v>
      </c>
      <c r="J37" s="6">
        <f t="shared" si="14"/>
        <v>229100</v>
      </c>
      <c r="K37" s="6">
        <f t="shared" si="1"/>
        <v>978140</v>
      </c>
      <c r="L37" s="6">
        <f>L38</f>
        <v>245025</v>
      </c>
      <c r="M37" s="9"/>
    </row>
    <row r="38" spans="1:13" s="1" customFormat="1" x14ac:dyDescent="0.25">
      <c r="A38" s="5" t="s">
        <v>91</v>
      </c>
      <c r="B38" s="5" t="s">
        <v>92</v>
      </c>
      <c r="C38" s="5" t="s">
        <v>93</v>
      </c>
      <c r="D38" s="6">
        <v>0</v>
      </c>
      <c r="E38" s="6">
        <v>0</v>
      </c>
      <c r="F38" s="6">
        <v>1387400</v>
      </c>
      <c r="G38" s="6">
        <v>383100</v>
      </c>
      <c r="H38" s="6">
        <v>1207240</v>
      </c>
      <c r="I38" s="6">
        <v>1207240</v>
      </c>
      <c r="J38" s="6">
        <v>229100</v>
      </c>
      <c r="K38" s="6">
        <f t="shared" si="1"/>
        <v>978140</v>
      </c>
      <c r="L38" s="6">
        <v>245025</v>
      </c>
      <c r="M38" s="9"/>
    </row>
    <row r="39" spans="1:13" s="1" customFormat="1" ht="22.5" x14ac:dyDescent="0.25">
      <c r="A39" s="5" t="s">
        <v>94</v>
      </c>
      <c r="B39" s="5" t="s">
        <v>95</v>
      </c>
      <c r="C39" s="5" t="s">
        <v>96</v>
      </c>
      <c r="D39" s="6">
        <f t="shared" ref="D39:J39" si="15">D40+D43+D46</f>
        <v>0</v>
      </c>
      <c r="E39" s="6">
        <f t="shared" si="15"/>
        <v>0</v>
      </c>
      <c r="F39" s="6">
        <f t="shared" si="15"/>
        <v>2891190</v>
      </c>
      <c r="G39" s="6">
        <f t="shared" si="15"/>
        <v>1088090</v>
      </c>
      <c r="H39" s="6">
        <f t="shared" si="15"/>
        <v>748206</v>
      </c>
      <c r="I39" s="6">
        <f t="shared" si="15"/>
        <v>748206</v>
      </c>
      <c r="J39" s="6">
        <f t="shared" si="15"/>
        <v>599187</v>
      </c>
      <c r="K39" s="6">
        <f t="shared" si="1"/>
        <v>149019</v>
      </c>
      <c r="L39" s="6">
        <f>L40+L43+L46</f>
        <v>645328</v>
      </c>
      <c r="M39" s="9"/>
    </row>
    <row r="40" spans="1:13" s="1" customFormat="1" ht="22.5" x14ac:dyDescent="0.25">
      <c r="A40" s="5" t="s">
        <v>97</v>
      </c>
      <c r="B40" s="5" t="s">
        <v>98</v>
      </c>
      <c r="C40" s="5" t="s">
        <v>99</v>
      </c>
      <c r="D40" s="6">
        <f t="shared" ref="D40:J40" si="16">D41+D42</f>
        <v>0</v>
      </c>
      <c r="E40" s="6">
        <f t="shared" si="16"/>
        <v>0</v>
      </c>
      <c r="F40" s="6">
        <f t="shared" si="16"/>
        <v>1121190</v>
      </c>
      <c r="G40" s="6">
        <f t="shared" si="16"/>
        <v>470090</v>
      </c>
      <c r="H40" s="6">
        <f t="shared" si="16"/>
        <v>425206</v>
      </c>
      <c r="I40" s="6">
        <f t="shared" si="16"/>
        <v>425206</v>
      </c>
      <c r="J40" s="6">
        <f t="shared" si="16"/>
        <v>276187</v>
      </c>
      <c r="K40" s="6">
        <f t="shared" si="1"/>
        <v>149019</v>
      </c>
      <c r="L40" s="6">
        <f>L41+L42</f>
        <v>273489</v>
      </c>
      <c r="M40" s="9"/>
    </row>
    <row r="41" spans="1:13" s="1" customFormat="1" ht="22.5" x14ac:dyDescent="0.25">
      <c r="A41" s="5" t="s">
        <v>100</v>
      </c>
      <c r="B41" s="5" t="s">
        <v>101</v>
      </c>
      <c r="C41" s="5" t="s">
        <v>102</v>
      </c>
      <c r="D41" s="6">
        <v>0</v>
      </c>
      <c r="E41" s="6">
        <v>0</v>
      </c>
      <c r="F41" s="6">
        <v>210890</v>
      </c>
      <c r="G41" s="6">
        <v>82390</v>
      </c>
      <c r="H41" s="6">
        <v>201906</v>
      </c>
      <c r="I41" s="6">
        <v>201906</v>
      </c>
      <c r="J41" s="6">
        <v>53056</v>
      </c>
      <c r="K41" s="6">
        <f t="shared" si="1"/>
        <v>148850</v>
      </c>
      <c r="L41" s="6">
        <v>49463</v>
      </c>
      <c r="M41" s="9"/>
    </row>
    <row r="42" spans="1:13" s="1" customFormat="1" x14ac:dyDescent="0.25">
      <c r="A42" s="5" t="s">
        <v>103</v>
      </c>
      <c r="B42" s="5" t="s">
        <v>104</v>
      </c>
      <c r="C42" s="5" t="s">
        <v>105</v>
      </c>
      <c r="D42" s="6">
        <v>0</v>
      </c>
      <c r="E42" s="6">
        <v>0</v>
      </c>
      <c r="F42" s="6">
        <v>910300</v>
      </c>
      <c r="G42" s="6">
        <v>387700</v>
      </c>
      <c r="H42" s="6">
        <v>223300</v>
      </c>
      <c r="I42" s="6">
        <v>223300</v>
      </c>
      <c r="J42" s="6">
        <v>223131</v>
      </c>
      <c r="K42" s="6">
        <f t="shared" si="1"/>
        <v>169</v>
      </c>
      <c r="L42" s="6">
        <v>224026</v>
      </c>
      <c r="M42" s="9"/>
    </row>
    <row r="43" spans="1:13" s="1" customFormat="1" ht="22.5" x14ac:dyDescent="0.25">
      <c r="A43" s="5" t="s">
        <v>106</v>
      </c>
      <c r="B43" s="5" t="s">
        <v>107</v>
      </c>
      <c r="C43" s="5" t="s">
        <v>108</v>
      </c>
      <c r="D43" s="6">
        <f t="shared" ref="D43:J43" si="17">D44+D45</f>
        <v>0</v>
      </c>
      <c r="E43" s="6">
        <f t="shared" si="17"/>
        <v>0</v>
      </c>
      <c r="F43" s="6">
        <f t="shared" si="17"/>
        <v>1695000</v>
      </c>
      <c r="G43" s="6">
        <f t="shared" si="17"/>
        <v>568000</v>
      </c>
      <c r="H43" s="6">
        <f t="shared" si="17"/>
        <v>323000</v>
      </c>
      <c r="I43" s="6">
        <f t="shared" si="17"/>
        <v>323000</v>
      </c>
      <c r="J43" s="6">
        <f t="shared" si="17"/>
        <v>323000</v>
      </c>
      <c r="K43" s="6">
        <f t="shared" si="1"/>
        <v>0</v>
      </c>
      <c r="L43" s="6">
        <f>L44+L45</f>
        <v>371839</v>
      </c>
      <c r="M43" s="9"/>
    </row>
    <row r="44" spans="1:13" s="1" customFormat="1" x14ac:dyDescent="0.25">
      <c r="A44" s="5" t="s">
        <v>109</v>
      </c>
      <c r="B44" s="5" t="s">
        <v>110</v>
      </c>
      <c r="C44" s="5" t="s">
        <v>111</v>
      </c>
      <c r="D44" s="6">
        <v>0</v>
      </c>
      <c r="E44" s="6">
        <v>0</v>
      </c>
      <c r="F44" s="6">
        <v>1295000</v>
      </c>
      <c r="G44" s="6">
        <v>518000</v>
      </c>
      <c r="H44" s="6">
        <v>323000</v>
      </c>
      <c r="I44" s="6">
        <v>323000</v>
      </c>
      <c r="J44" s="6">
        <v>323000</v>
      </c>
      <c r="K44" s="6">
        <f t="shared" si="1"/>
        <v>0</v>
      </c>
      <c r="L44" s="6">
        <v>323000</v>
      </c>
      <c r="M44" s="9"/>
    </row>
    <row r="45" spans="1:13" s="1" customFormat="1" ht="22.5" x14ac:dyDescent="0.25">
      <c r="A45" s="5" t="s">
        <v>112</v>
      </c>
      <c r="B45" s="5" t="s">
        <v>113</v>
      </c>
      <c r="C45" s="5" t="s">
        <v>114</v>
      </c>
      <c r="D45" s="6">
        <v>0</v>
      </c>
      <c r="E45" s="6">
        <v>0</v>
      </c>
      <c r="F45" s="6">
        <v>400000</v>
      </c>
      <c r="G45" s="6">
        <v>50000</v>
      </c>
      <c r="H45" s="6">
        <v>0</v>
      </c>
      <c r="I45" s="6">
        <v>0</v>
      </c>
      <c r="J45" s="6">
        <v>0</v>
      </c>
      <c r="K45" s="6">
        <f t="shared" ref="K45:K76" si="18">I45-J45</f>
        <v>0</v>
      </c>
      <c r="L45" s="6">
        <v>48839</v>
      </c>
      <c r="M45" s="9"/>
    </row>
    <row r="46" spans="1:13" s="1" customFormat="1" ht="22.5" x14ac:dyDescent="0.25">
      <c r="A46" s="5" t="s">
        <v>115</v>
      </c>
      <c r="B46" s="5" t="s">
        <v>116</v>
      </c>
      <c r="C46" s="5" t="s">
        <v>117</v>
      </c>
      <c r="D46" s="6">
        <v>0</v>
      </c>
      <c r="E46" s="6">
        <v>0</v>
      </c>
      <c r="F46" s="6">
        <v>75000</v>
      </c>
      <c r="G46" s="6">
        <v>50000</v>
      </c>
      <c r="H46" s="6">
        <v>0</v>
      </c>
      <c r="I46" s="6">
        <v>0</v>
      </c>
      <c r="J46" s="6">
        <v>0</v>
      </c>
      <c r="K46" s="6">
        <f t="shared" si="18"/>
        <v>0</v>
      </c>
      <c r="L46" s="6">
        <v>0</v>
      </c>
      <c r="M46" s="9"/>
    </row>
    <row r="47" spans="1:13" s="1" customFormat="1" ht="33" x14ac:dyDescent="0.25">
      <c r="A47" s="5" t="s">
        <v>118</v>
      </c>
      <c r="B47" s="5" t="s">
        <v>119</v>
      </c>
      <c r="C47" s="5" t="s">
        <v>120</v>
      </c>
      <c r="D47" s="6">
        <f t="shared" ref="D47:J47" si="19">+D48+D50+D52</f>
        <v>0</v>
      </c>
      <c r="E47" s="6">
        <f t="shared" si="19"/>
        <v>0</v>
      </c>
      <c r="F47" s="6">
        <f t="shared" si="19"/>
        <v>4568180</v>
      </c>
      <c r="G47" s="6">
        <f t="shared" si="19"/>
        <v>1154400</v>
      </c>
      <c r="H47" s="6">
        <f t="shared" si="19"/>
        <v>2811155</v>
      </c>
      <c r="I47" s="6">
        <f t="shared" si="19"/>
        <v>2811155</v>
      </c>
      <c r="J47" s="6">
        <f t="shared" si="19"/>
        <v>1072764</v>
      </c>
      <c r="K47" s="6">
        <f t="shared" si="18"/>
        <v>1738391</v>
      </c>
      <c r="L47" s="6">
        <f>+L48+L50+L52</f>
        <v>1096155</v>
      </c>
      <c r="M47" s="9"/>
    </row>
    <row r="48" spans="1:13" s="1" customFormat="1" ht="22.5" x14ac:dyDescent="0.25">
      <c r="A48" s="5" t="s">
        <v>121</v>
      </c>
      <c r="B48" s="5" t="s">
        <v>122</v>
      </c>
      <c r="C48" s="5" t="s">
        <v>123</v>
      </c>
      <c r="D48" s="6">
        <f t="shared" ref="D48:J48" si="20">D49</f>
        <v>0</v>
      </c>
      <c r="E48" s="6">
        <f t="shared" si="20"/>
        <v>0</v>
      </c>
      <c r="F48" s="6">
        <f t="shared" si="20"/>
        <v>4226280</v>
      </c>
      <c r="G48" s="6">
        <f t="shared" si="20"/>
        <v>1010500</v>
      </c>
      <c r="H48" s="6">
        <f t="shared" si="20"/>
        <v>2722865</v>
      </c>
      <c r="I48" s="6">
        <f t="shared" si="20"/>
        <v>2722865</v>
      </c>
      <c r="J48" s="6">
        <f t="shared" si="20"/>
        <v>992374</v>
      </c>
      <c r="K48" s="6">
        <f t="shared" si="18"/>
        <v>1730491</v>
      </c>
      <c r="L48" s="6">
        <f>L49</f>
        <v>1012148</v>
      </c>
      <c r="M48" s="9"/>
    </row>
    <row r="49" spans="1:13" s="1" customFormat="1" x14ac:dyDescent="0.25">
      <c r="A49" s="5" t="s">
        <v>124</v>
      </c>
      <c r="B49" s="5" t="s">
        <v>125</v>
      </c>
      <c r="C49" s="5" t="s">
        <v>126</v>
      </c>
      <c r="D49" s="6">
        <v>0</v>
      </c>
      <c r="E49" s="6">
        <v>0</v>
      </c>
      <c r="F49" s="6">
        <v>4226280</v>
      </c>
      <c r="G49" s="6">
        <v>1010500</v>
      </c>
      <c r="H49" s="6">
        <v>2722865</v>
      </c>
      <c r="I49" s="6">
        <v>2722865</v>
      </c>
      <c r="J49" s="6">
        <v>992374</v>
      </c>
      <c r="K49" s="6">
        <f t="shared" si="18"/>
        <v>1730491</v>
      </c>
      <c r="L49" s="6">
        <v>1012148</v>
      </c>
      <c r="M49" s="9"/>
    </row>
    <row r="50" spans="1:13" s="1" customFormat="1" ht="22.5" x14ac:dyDescent="0.25">
      <c r="A50" s="5" t="s">
        <v>127</v>
      </c>
      <c r="B50" s="5" t="s">
        <v>128</v>
      </c>
      <c r="C50" s="5" t="s">
        <v>129</v>
      </c>
      <c r="D50" s="6">
        <f t="shared" ref="D50:J50" si="21">D51</f>
        <v>0</v>
      </c>
      <c r="E50" s="6">
        <f t="shared" si="21"/>
        <v>0</v>
      </c>
      <c r="F50" s="6">
        <f t="shared" si="21"/>
        <v>160000</v>
      </c>
      <c r="G50" s="6">
        <f t="shared" si="21"/>
        <v>100000</v>
      </c>
      <c r="H50" s="6">
        <f t="shared" si="21"/>
        <v>50032</v>
      </c>
      <c r="I50" s="6">
        <f t="shared" si="21"/>
        <v>50032</v>
      </c>
      <c r="J50" s="6">
        <f t="shared" si="21"/>
        <v>50032</v>
      </c>
      <c r="K50" s="6">
        <f t="shared" si="18"/>
        <v>0</v>
      </c>
      <c r="L50" s="6">
        <f>L51</f>
        <v>50032</v>
      </c>
      <c r="M50" s="9"/>
    </row>
    <row r="51" spans="1:13" s="1" customFormat="1" x14ac:dyDescent="0.25">
      <c r="A51" s="5" t="s">
        <v>130</v>
      </c>
      <c r="B51" s="5" t="s">
        <v>131</v>
      </c>
      <c r="C51" s="5" t="s">
        <v>132</v>
      </c>
      <c r="D51" s="6">
        <v>0</v>
      </c>
      <c r="E51" s="6">
        <v>0</v>
      </c>
      <c r="F51" s="6">
        <v>160000</v>
      </c>
      <c r="G51" s="6">
        <v>100000</v>
      </c>
      <c r="H51" s="6">
        <v>50032</v>
      </c>
      <c r="I51" s="6">
        <v>50032</v>
      </c>
      <c r="J51" s="6">
        <v>50032</v>
      </c>
      <c r="K51" s="6">
        <f t="shared" si="18"/>
        <v>0</v>
      </c>
      <c r="L51" s="6">
        <v>50032</v>
      </c>
      <c r="M51" s="9"/>
    </row>
    <row r="52" spans="1:13" s="1" customFormat="1" ht="22.5" x14ac:dyDescent="0.25">
      <c r="A52" s="5" t="s">
        <v>133</v>
      </c>
      <c r="B52" s="5" t="s">
        <v>134</v>
      </c>
      <c r="C52" s="5" t="s">
        <v>135</v>
      </c>
      <c r="D52" s="6">
        <f t="shared" ref="D52:J52" si="22">D53</f>
        <v>0</v>
      </c>
      <c r="E52" s="6">
        <f t="shared" si="22"/>
        <v>0</v>
      </c>
      <c r="F52" s="6">
        <f t="shared" si="22"/>
        <v>181900</v>
      </c>
      <c r="G52" s="6">
        <f t="shared" si="22"/>
        <v>43900</v>
      </c>
      <c r="H52" s="6">
        <f t="shared" si="22"/>
        <v>38258</v>
      </c>
      <c r="I52" s="6">
        <f t="shared" si="22"/>
        <v>38258</v>
      </c>
      <c r="J52" s="6">
        <f t="shared" si="22"/>
        <v>30358</v>
      </c>
      <c r="K52" s="6">
        <f t="shared" si="18"/>
        <v>7900</v>
      </c>
      <c r="L52" s="6">
        <f>L53</f>
        <v>33975</v>
      </c>
      <c r="M52" s="9"/>
    </row>
    <row r="53" spans="1:13" s="1" customFormat="1" x14ac:dyDescent="0.25">
      <c r="A53" s="5" t="s">
        <v>136</v>
      </c>
      <c r="B53" s="5" t="s">
        <v>137</v>
      </c>
      <c r="C53" s="5" t="s">
        <v>138</v>
      </c>
      <c r="D53" s="6">
        <v>0</v>
      </c>
      <c r="E53" s="6">
        <v>0</v>
      </c>
      <c r="F53" s="6">
        <v>181900</v>
      </c>
      <c r="G53" s="6">
        <v>43900</v>
      </c>
      <c r="H53" s="6">
        <v>38258</v>
      </c>
      <c r="I53" s="6">
        <v>38258</v>
      </c>
      <c r="J53" s="6">
        <v>30358</v>
      </c>
      <c r="K53" s="6">
        <f t="shared" si="18"/>
        <v>7900</v>
      </c>
      <c r="L53" s="6">
        <v>33975</v>
      </c>
      <c r="M53" s="9"/>
    </row>
    <row r="54" spans="1:13" s="1" customFormat="1" ht="33" x14ac:dyDescent="0.25">
      <c r="A54" s="5" t="s">
        <v>139</v>
      </c>
      <c r="B54" s="5" t="s">
        <v>140</v>
      </c>
      <c r="C54" s="5" t="s">
        <v>141</v>
      </c>
      <c r="D54" s="6">
        <f t="shared" ref="D54:J54" si="23">D55+D63</f>
        <v>0</v>
      </c>
      <c r="E54" s="6">
        <f t="shared" si="23"/>
        <v>0</v>
      </c>
      <c r="F54" s="6">
        <f t="shared" si="23"/>
        <v>16706650</v>
      </c>
      <c r="G54" s="6">
        <f t="shared" si="23"/>
        <v>5436110</v>
      </c>
      <c r="H54" s="6">
        <f t="shared" si="23"/>
        <v>4135814</v>
      </c>
      <c r="I54" s="6">
        <f t="shared" si="23"/>
        <v>4135814</v>
      </c>
      <c r="J54" s="6">
        <f t="shared" si="23"/>
        <v>3142171</v>
      </c>
      <c r="K54" s="6">
        <f t="shared" si="18"/>
        <v>993643</v>
      </c>
      <c r="L54" s="6">
        <f>L55+L63</f>
        <v>1480418</v>
      </c>
      <c r="M54" s="9"/>
    </row>
    <row r="55" spans="1:13" s="1" customFormat="1" ht="22.5" x14ac:dyDescent="0.25">
      <c r="A55" s="5" t="s">
        <v>142</v>
      </c>
      <c r="B55" s="5" t="s">
        <v>143</v>
      </c>
      <c r="C55" s="5" t="s">
        <v>144</v>
      </c>
      <c r="D55" s="6">
        <f t="shared" ref="D55:J55" si="24">D56+D58+D61+D62</f>
        <v>0</v>
      </c>
      <c r="E55" s="6">
        <f t="shared" si="24"/>
        <v>0</v>
      </c>
      <c r="F55" s="6">
        <f t="shared" si="24"/>
        <v>14036950</v>
      </c>
      <c r="G55" s="6">
        <f t="shared" si="24"/>
        <v>4367110</v>
      </c>
      <c r="H55" s="6">
        <f t="shared" si="24"/>
        <v>3185023</v>
      </c>
      <c r="I55" s="6">
        <f t="shared" si="24"/>
        <v>3185023</v>
      </c>
      <c r="J55" s="6">
        <f t="shared" si="24"/>
        <v>2191380</v>
      </c>
      <c r="K55" s="6">
        <f t="shared" si="18"/>
        <v>993643</v>
      </c>
      <c r="L55" s="6">
        <f>L56+L58+L61+L62</f>
        <v>679103</v>
      </c>
      <c r="M55" s="9"/>
    </row>
    <row r="56" spans="1:13" s="1" customFormat="1" x14ac:dyDescent="0.25">
      <c r="A56" s="5" t="s">
        <v>145</v>
      </c>
      <c r="B56" s="5" t="s">
        <v>146</v>
      </c>
      <c r="C56" s="5" t="s">
        <v>147</v>
      </c>
      <c r="D56" s="6">
        <f t="shared" ref="D56:J56" si="25">D57</f>
        <v>0</v>
      </c>
      <c r="E56" s="6">
        <f t="shared" si="25"/>
        <v>0</v>
      </c>
      <c r="F56" s="6">
        <f t="shared" si="25"/>
        <v>0</v>
      </c>
      <c r="G56" s="6">
        <f t="shared" si="25"/>
        <v>0</v>
      </c>
      <c r="H56" s="6">
        <f t="shared" si="25"/>
        <v>0</v>
      </c>
      <c r="I56" s="6">
        <f t="shared" si="25"/>
        <v>0</v>
      </c>
      <c r="J56" s="6">
        <f t="shared" si="25"/>
        <v>0</v>
      </c>
      <c r="K56" s="6">
        <f t="shared" si="18"/>
        <v>0</v>
      </c>
      <c r="L56" s="6">
        <f>L57</f>
        <v>56892</v>
      </c>
      <c r="M56" s="9"/>
    </row>
    <row r="57" spans="1:13" s="1" customFormat="1" x14ac:dyDescent="0.25">
      <c r="A57" s="5" t="s">
        <v>148</v>
      </c>
      <c r="B57" s="5" t="s">
        <v>149</v>
      </c>
      <c r="C57" s="5" t="s">
        <v>150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f t="shared" si="18"/>
        <v>0</v>
      </c>
      <c r="L57" s="6">
        <v>56892</v>
      </c>
      <c r="M57" s="9"/>
    </row>
    <row r="58" spans="1:13" s="1" customFormat="1" ht="22.5" x14ac:dyDescent="0.25">
      <c r="A58" s="5" t="s">
        <v>151</v>
      </c>
      <c r="B58" s="5" t="s">
        <v>152</v>
      </c>
      <c r="C58" s="5" t="s">
        <v>153</v>
      </c>
      <c r="D58" s="6">
        <f t="shared" ref="D58:J58" si="26">D59+D60</f>
        <v>0</v>
      </c>
      <c r="E58" s="6">
        <f t="shared" si="26"/>
        <v>0</v>
      </c>
      <c r="F58" s="6">
        <f t="shared" si="26"/>
        <v>634700</v>
      </c>
      <c r="G58" s="6">
        <f t="shared" si="26"/>
        <v>384700</v>
      </c>
      <c r="H58" s="6">
        <f t="shared" si="26"/>
        <v>0</v>
      </c>
      <c r="I58" s="6">
        <f t="shared" si="26"/>
        <v>0</v>
      </c>
      <c r="J58" s="6">
        <f t="shared" si="26"/>
        <v>0</v>
      </c>
      <c r="K58" s="6">
        <f t="shared" si="18"/>
        <v>0</v>
      </c>
      <c r="L58" s="6">
        <f>L59+L60</f>
        <v>0</v>
      </c>
      <c r="M58" s="9"/>
    </row>
    <row r="59" spans="1:13" s="1" customFormat="1" x14ac:dyDescent="0.25">
      <c r="A59" s="5" t="s">
        <v>154</v>
      </c>
      <c r="B59" s="5" t="s">
        <v>155</v>
      </c>
      <c r="C59" s="5" t="s">
        <v>156</v>
      </c>
      <c r="D59" s="6">
        <v>0</v>
      </c>
      <c r="E59" s="6">
        <v>0</v>
      </c>
      <c r="F59" s="6">
        <v>209700</v>
      </c>
      <c r="G59" s="6">
        <v>184700</v>
      </c>
      <c r="H59" s="6">
        <v>0</v>
      </c>
      <c r="I59" s="6">
        <v>0</v>
      </c>
      <c r="J59" s="6">
        <v>0</v>
      </c>
      <c r="K59" s="6">
        <f t="shared" si="18"/>
        <v>0</v>
      </c>
      <c r="L59" s="6">
        <v>0</v>
      </c>
      <c r="M59" s="9"/>
    </row>
    <row r="60" spans="1:13" s="1" customFormat="1" x14ac:dyDescent="0.25">
      <c r="A60" s="5" t="s">
        <v>157</v>
      </c>
      <c r="B60" s="5" t="s">
        <v>158</v>
      </c>
      <c r="C60" s="5" t="s">
        <v>159</v>
      </c>
      <c r="D60" s="6">
        <v>0</v>
      </c>
      <c r="E60" s="6">
        <v>0</v>
      </c>
      <c r="F60" s="6">
        <v>425000</v>
      </c>
      <c r="G60" s="6">
        <v>200000</v>
      </c>
      <c r="H60" s="6">
        <v>0</v>
      </c>
      <c r="I60" s="6">
        <v>0</v>
      </c>
      <c r="J60" s="6">
        <v>0</v>
      </c>
      <c r="K60" s="6">
        <f t="shared" si="18"/>
        <v>0</v>
      </c>
      <c r="L60" s="6">
        <v>0</v>
      </c>
      <c r="M60" s="9"/>
    </row>
    <row r="61" spans="1:13" s="1" customFormat="1" x14ac:dyDescent="0.25">
      <c r="A61" s="5" t="s">
        <v>160</v>
      </c>
      <c r="B61" s="5" t="s">
        <v>161</v>
      </c>
      <c r="C61" s="5" t="s">
        <v>162</v>
      </c>
      <c r="D61" s="6">
        <v>0</v>
      </c>
      <c r="E61" s="6">
        <v>0</v>
      </c>
      <c r="F61" s="6">
        <v>2073300</v>
      </c>
      <c r="G61" s="6">
        <v>1130300</v>
      </c>
      <c r="H61" s="6">
        <v>698340</v>
      </c>
      <c r="I61" s="6">
        <v>698340</v>
      </c>
      <c r="J61" s="6">
        <v>698340</v>
      </c>
      <c r="K61" s="6">
        <f t="shared" si="18"/>
        <v>0</v>
      </c>
      <c r="L61" s="6">
        <v>556226</v>
      </c>
      <c r="M61" s="9"/>
    </row>
    <row r="62" spans="1:13" s="1" customFormat="1" ht="22.5" x14ac:dyDescent="0.25">
      <c r="A62" s="5" t="s">
        <v>163</v>
      </c>
      <c r="B62" s="5" t="s">
        <v>164</v>
      </c>
      <c r="C62" s="5" t="s">
        <v>165</v>
      </c>
      <c r="D62" s="6">
        <v>0</v>
      </c>
      <c r="E62" s="6">
        <v>0</v>
      </c>
      <c r="F62" s="6">
        <v>11328950</v>
      </c>
      <c r="G62" s="6">
        <v>2852110</v>
      </c>
      <c r="H62" s="6">
        <v>2486683</v>
      </c>
      <c r="I62" s="6">
        <v>2486683</v>
      </c>
      <c r="J62" s="6">
        <v>1493040</v>
      </c>
      <c r="K62" s="6">
        <f t="shared" si="18"/>
        <v>993643</v>
      </c>
      <c r="L62" s="6">
        <v>65985</v>
      </c>
      <c r="M62" s="9"/>
    </row>
    <row r="63" spans="1:13" s="1" customFormat="1" ht="22.5" x14ac:dyDescent="0.25">
      <c r="A63" s="5" t="s">
        <v>166</v>
      </c>
      <c r="B63" s="5" t="s">
        <v>167</v>
      </c>
      <c r="C63" s="5" t="s">
        <v>168</v>
      </c>
      <c r="D63" s="6">
        <f t="shared" ref="D63:J63" si="27">+D64+D66</f>
        <v>0</v>
      </c>
      <c r="E63" s="6">
        <f t="shared" si="27"/>
        <v>0</v>
      </c>
      <c r="F63" s="6">
        <f t="shared" si="27"/>
        <v>2669700</v>
      </c>
      <c r="G63" s="6">
        <f t="shared" si="27"/>
        <v>1069000</v>
      </c>
      <c r="H63" s="6">
        <f t="shared" si="27"/>
        <v>950791</v>
      </c>
      <c r="I63" s="6">
        <f t="shared" si="27"/>
        <v>950791</v>
      </c>
      <c r="J63" s="6">
        <f t="shared" si="27"/>
        <v>950791</v>
      </c>
      <c r="K63" s="6">
        <f t="shared" si="18"/>
        <v>0</v>
      </c>
      <c r="L63" s="6">
        <f>+L64+L66</f>
        <v>801315</v>
      </c>
      <c r="M63" s="9"/>
    </row>
    <row r="64" spans="1:13" s="1" customFormat="1" ht="22.5" x14ac:dyDescent="0.25">
      <c r="A64" s="5" t="s">
        <v>169</v>
      </c>
      <c r="B64" s="5" t="s">
        <v>170</v>
      </c>
      <c r="C64" s="5" t="s">
        <v>171</v>
      </c>
      <c r="D64" s="6">
        <f t="shared" ref="D64:J64" si="28">D65</f>
        <v>0</v>
      </c>
      <c r="E64" s="6">
        <f t="shared" si="28"/>
        <v>0</v>
      </c>
      <c r="F64" s="6">
        <f t="shared" si="28"/>
        <v>1407000</v>
      </c>
      <c r="G64" s="6">
        <f t="shared" si="28"/>
        <v>917000</v>
      </c>
      <c r="H64" s="6">
        <f t="shared" si="28"/>
        <v>827935</v>
      </c>
      <c r="I64" s="6">
        <f t="shared" si="28"/>
        <v>827935</v>
      </c>
      <c r="J64" s="6">
        <f t="shared" si="28"/>
        <v>827935</v>
      </c>
      <c r="K64" s="6">
        <f t="shared" si="18"/>
        <v>0</v>
      </c>
      <c r="L64" s="6">
        <f>L65</f>
        <v>730800</v>
      </c>
      <c r="M64" s="9"/>
    </row>
    <row r="65" spans="1:13" s="1" customFormat="1" x14ac:dyDescent="0.25">
      <c r="A65" s="5" t="s">
        <v>172</v>
      </c>
      <c r="B65" s="5" t="s">
        <v>173</v>
      </c>
      <c r="C65" s="5" t="s">
        <v>174</v>
      </c>
      <c r="D65" s="6">
        <v>0</v>
      </c>
      <c r="E65" s="6">
        <v>0</v>
      </c>
      <c r="F65" s="6">
        <v>1407000</v>
      </c>
      <c r="G65" s="6">
        <v>917000</v>
      </c>
      <c r="H65" s="6">
        <v>827935</v>
      </c>
      <c r="I65" s="6">
        <v>827935</v>
      </c>
      <c r="J65" s="6">
        <v>827935</v>
      </c>
      <c r="K65" s="6">
        <f t="shared" si="18"/>
        <v>0</v>
      </c>
      <c r="L65" s="6">
        <v>730800</v>
      </c>
      <c r="M65" s="9"/>
    </row>
    <row r="66" spans="1:13" s="1" customFormat="1" ht="22.5" x14ac:dyDescent="0.25">
      <c r="A66" s="5" t="s">
        <v>175</v>
      </c>
      <c r="B66" s="5" t="s">
        <v>176</v>
      </c>
      <c r="C66" s="5" t="s">
        <v>177</v>
      </c>
      <c r="D66" s="6">
        <v>0</v>
      </c>
      <c r="E66" s="6">
        <v>0</v>
      </c>
      <c r="F66" s="6">
        <v>1262700</v>
      </c>
      <c r="G66" s="6">
        <v>152000</v>
      </c>
      <c r="H66" s="6">
        <v>122856</v>
      </c>
      <c r="I66" s="6">
        <v>122856</v>
      </c>
      <c r="J66" s="6">
        <v>122856</v>
      </c>
      <c r="K66" s="6">
        <f t="shared" si="18"/>
        <v>0</v>
      </c>
      <c r="L66" s="6">
        <v>70515</v>
      </c>
      <c r="M66" s="9"/>
    </row>
    <row r="67" spans="1:13" s="1" customFormat="1" ht="22.5" x14ac:dyDescent="0.25">
      <c r="A67" s="5" t="s">
        <v>178</v>
      </c>
      <c r="B67" s="5" t="s">
        <v>179</v>
      </c>
      <c r="C67" s="5" t="s">
        <v>180</v>
      </c>
      <c r="D67" s="6">
        <f t="shared" ref="D67:J67" si="29">+D68+D70+D73+D78</f>
        <v>0</v>
      </c>
      <c r="E67" s="6">
        <f t="shared" si="29"/>
        <v>0</v>
      </c>
      <c r="F67" s="6">
        <f t="shared" si="29"/>
        <v>9858910</v>
      </c>
      <c r="G67" s="6">
        <f t="shared" si="29"/>
        <v>3662210</v>
      </c>
      <c r="H67" s="6">
        <f t="shared" si="29"/>
        <v>147493</v>
      </c>
      <c r="I67" s="6">
        <f t="shared" si="29"/>
        <v>147493</v>
      </c>
      <c r="J67" s="6">
        <f t="shared" si="29"/>
        <v>147493</v>
      </c>
      <c r="K67" s="6">
        <f t="shared" si="18"/>
        <v>0</v>
      </c>
      <c r="L67" s="6">
        <f>+L68+L70+L73+L78</f>
        <v>191488</v>
      </c>
      <c r="M67" s="9"/>
    </row>
    <row r="68" spans="1:13" s="1" customFormat="1" ht="22.5" x14ac:dyDescent="0.25">
      <c r="A68" s="5" t="s">
        <v>181</v>
      </c>
      <c r="B68" s="5" t="s">
        <v>182</v>
      </c>
      <c r="C68" s="5" t="s">
        <v>183</v>
      </c>
      <c r="D68" s="6">
        <f t="shared" ref="D68:J68" si="30">+D69</f>
        <v>0</v>
      </c>
      <c r="E68" s="6">
        <f t="shared" si="30"/>
        <v>0</v>
      </c>
      <c r="F68" s="6">
        <f t="shared" si="30"/>
        <v>500</v>
      </c>
      <c r="G68" s="6">
        <f t="shared" si="30"/>
        <v>500</v>
      </c>
      <c r="H68" s="6">
        <f t="shared" si="30"/>
        <v>106</v>
      </c>
      <c r="I68" s="6">
        <f t="shared" si="30"/>
        <v>106</v>
      </c>
      <c r="J68" s="6">
        <f t="shared" si="30"/>
        <v>106</v>
      </c>
      <c r="K68" s="6">
        <f t="shared" si="18"/>
        <v>0</v>
      </c>
      <c r="L68" s="6">
        <f>+L69</f>
        <v>8285</v>
      </c>
      <c r="M68" s="9"/>
    </row>
    <row r="69" spans="1:13" s="1" customFormat="1" ht="22.5" x14ac:dyDescent="0.25">
      <c r="A69" s="5" t="s">
        <v>184</v>
      </c>
      <c r="B69" s="5" t="s">
        <v>185</v>
      </c>
      <c r="C69" s="5" t="s">
        <v>186</v>
      </c>
      <c r="D69" s="6">
        <v>0</v>
      </c>
      <c r="E69" s="6">
        <v>0</v>
      </c>
      <c r="F69" s="6">
        <v>500</v>
      </c>
      <c r="G69" s="6">
        <v>500</v>
      </c>
      <c r="H69" s="6">
        <v>106</v>
      </c>
      <c r="I69" s="6">
        <v>106</v>
      </c>
      <c r="J69" s="6">
        <v>106</v>
      </c>
      <c r="K69" s="6">
        <f t="shared" si="18"/>
        <v>0</v>
      </c>
      <c r="L69" s="6">
        <v>8285</v>
      </c>
      <c r="M69" s="9"/>
    </row>
    <row r="70" spans="1:13" s="1" customFormat="1" ht="22.5" x14ac:dyDescent="0.25">
      <c r="A70" s="5" t="s">
        <v>187</v>
      </c>
      <c r="B70" s="5" t="s">
        <v>188</v>
      </c>
      <c r="C70" s="5" t="s">
        <v>189</v>
      </c>
      <c r="D70" s="6">
        <f t="shared" ref="D70:J70" si="31">D71</f>
        <v>0</v>
      </c>
      <c r="E70" s="6">
        <f t="shared" si="31"/>
        <v>0</v>
      </c>
      <c r="F70" s="6">
        <f t="shared" si="31"/>
        <v>669510</v>
      </c>
      <c r="G70" s="6">
        <f t="shared" si="31"/>
        <v>249510</v>
      </c>
      <c r="H70" s="6">
        <f t="shared" si="31"/>
        <v>15243</v>
      </c>
      <c r="I70" s="6">
        <f t="shared" si="31"/>
        <v>15243</v>
      </c>
      <c r="J70" s="6">
        <f t="shared" si="31"/>
        <v>15243</v>
      </c>
      <c r="K70" s="6">
        <f t="shared" si="18"/>
        <v>0</v>
      </c>
      <c r="L70" s="6">
        <f>L71</f>
        <v>15720</v>
      </c>
      <c r="M70" s="9"/>
    </row>
    <row r="71" spans="1:13" s="1" customFormat="1" ht="22.5" x14ac:dyDescent="0.25">
      <c r="A71" s="5" t="s">
        <v>190</v>
      </c>
      <c r="B71" s="5" t="s">
        <v>191</v>
      </c>
      <c r="C71" s="5" t="s">
        <v>192</v>
      </c>
      <c r="D71" s="6">
        <f t="shared" ref="D71:J71" si="32">+D72</f>
        <v>0</v>
      </c>
      <c r="E71" s="6">
        <f t="shared" si="32"/>
        <v>0</v>
      </c>
      <c r="F71" s="6">
        <f t="shared" si="32"/>
        <v>669510</v>
      </c>
      <c r="G71" s="6">
        <f t="shared" si="32"/>
        <v>249510</v>
      </c>
      <c r="H71" s="6">
        <f t="shared" si="32"/>
        <v>15243</v>
      </c>
      <c r="I71" s="6">
        <f t="shared" si="32"/>
        <v>15243</v>
      </c>
      <c r="J71" s="6">
        <f t="shared" si="32"/>
        <v>15243</v>
      </c>
      <c r="K71" s="6">
        <f t="shared" si="18"/>
        <v>0</v>
      </c>
      <c r="L71" s="6">
        <f>+L72</f>
        <v>15720</v>
      </c>
      <c r="M71" s="9"/>
    </row>
    <row r="72" spans="1:13" s="1" customFormat="1" ht="22.5" x14ac:dyDescent="0.25">
      <c r="A72" s="5" t="s">
        <v>193</v>
      </c>
      <c r="B72" s="5" t="s">
        <v>194</v>
      </c>
      <c r="C72" s="5" t="s">
        <v>195</v>
      </c>
      <c r="D72" s="6">
        <v>0</v>
      </c>
      <c r="E72" s="6">
        <v>0</v>
      </c>
      <c r="F72" s="6">
        <v>669510</v>
      </c>
      <c r="G72" s="6">
        <v>249510</v>
      </c>
      <c r="H72" s="6">
        <v>15243</v>
      </c>
      <c r="I72" s="6">
        <v>15243</v>
      </c>
      <c r="J72" s="6">
        <v>15243</v>
      </c>
      <c r="K72" s="6">
        <f t="shared" si="18"/>
        <v>0</v>
      </c>
      <c r="L72" s="6">
        <v>15720</v>
      </c>
      <c r="M72" s="9"/>
    </row>
    <row r="73" spans="1:13" s="1" customFormat="1" ht="22.5" x14ac:dyDescent="0.25">
      <c r="A73" s="5" t="s">
        <v>196</v>
      </c>
      <c r="B73" s="5" t="s">
        <v>197</v>
      </c>
      <c r="C73" s="5" t="s">
        <v>198</v>
      </c>
      <c r="D73" s="6">
        <f t="shared" ref="D73:J73" si="33">D74</f>
        <v>0</v>
      </c>
      <c r="E73" s="6">
        <f t="shared" si="33"/>
        <v>0</v>
      </c>
      <c r="F73" s="6">
        <f t="shared" si="33"/>
        <v>6295700</v>
      </c>
      <c r="G73" s="6">
        <f t="shared" si="33"/>
        <v>2122000</v>
      </c>
      <c r="H73" s="6">
        <f t="shared" si="33"/>
        <v>37126</v>
      </c>
      <c r="I73" s="6">
        <f t="shared" si="33"/>
        <v>37126</v>
      </c>
      <c r="J73" s="6">
        <f t="shared" si="33"/>
        <v>37126</v>
      </c>
      <c r="K73" s="6">
        <f t="shared" si="18"/>
        <v>0</v>
      </c>
      <c r="L73" s="6">
        <f>L74</f>
        <v>67350</v>
      </c>
      <c r="M73" s="9"/>
    </row>
    <row r="74" spans="1:13" s="1" customFormat="1" ht="22.5" x14ac:dyDescent="0.25">
      <c r="A74" s="5" t="s">
        <v>199</v>
      </c>
      <c r="B74" s="5" t="s">
        <v>200</v>
      </c>
      <c r="C74" s="5" t="s">
        <v>201</v>
      </c>
      <c r="D74" s="6">
        <f t="shared" ref="D74:J74" si="34">D75+D76+D77</f>
        <v>0</v>
      </c>
      <c r="E74" s="6">
        <f t="shared" si="34"/>
        <v>0</v>
      </c>
      <c r="F74" s="6">
        <f t="shared" si="34"/>
        <v>6295700</v>
      </c>
      <c r="G74" s="6">
        <f t="shared" si="34"/>
        <v>2122000</v>
      </c>
      <c r="H74" s="6">
        <f t="shared" si="34"/>
        <v>37126</v>
      </c>
      <c r="I74" s="6">
        <f t="shared" si="34"/>
        <v>37126</v>
      </c>
      <c r="J74" s="6">
        <f t="shared" si="34"/>
        <v>37126</v>
      </c>
      <c r="K74" s="6">
        <f t="shared" si="18"/>
        <v>0</v>
      </c>
      <c r="L74" s="6">
        <f>L75+L76+L77</f>
        <v>67350</v>
      </c>
      <c r="M74" s="9"/>
    </row>
    <row r="75" spans="1:13" s="1" customFormat="1" ht="22.5" x14ac:dyDescent="0.25">
      <c r="A75" s="5" t="s">
        <v>202</v>
      </c>
      <c r="B75" s="5" t="s">
        <v>203</v>
      </c>
      <c r="C75" s="5" t="s">
        <v>204</v>
      </c>
      <c r="D75" s="6">
        <v>0</v>
      </c>
      <c r="E75" s="6">
        <v>0</v>
      </c>
      <c r="F75" s="6">
        <v>265000</v>
      </c>
      <c r="G75" s="6">
        <v>50000</v>
      </c>
      <c r="H75" s="6">
        <v>0</v>
      </c>
      <c r="I75" s="6">
        <v>0</v>
      </c>
      <c r="J75" s="6">
        <v>0</v>
      </c>
      <c r="K75" s="6">
        <f t="shared" si="18"/>
        <v>0</v>
      </c>
      <c r="L75" s="6">
        <v>0</v>
      </c>
      <c r="M75" s="9"/>
    </row>
    <row r="76" spans="1:13" s="1" customFormat="1" ht="22.5" x14ac:dyDescent="0.25">
      <c r="A76" s="5" t="s">
        <v>205</v>
      </c>
      <c r="B76" s="5" t="s">
        <v>206</v>
      </c>
      <c r="C76" s="5" t="s">
        <v>207</v>
      </c>
      <c r="D76" s="6">
        <v>0</v>
      </c>
      <c r="E76" s="6">
        <v>0</v>
      </c>
      <c r="F76" s="6">
        <v>696000</v>
      </c>
      <c r="G76" s="6">
        <v>541000</v>
      </c>
      <c r="H76" s="6">
        <v>20125</v>
      </c>
      <c r="I76" s="6">
        <v>20125</v>
      </c>
      <c r="J76" s="6">
        <v>20125</v>
      </c>
      <c r="K76" s="6">
        <f t="shared" si="18"/>
        <v>0</v>
      </c>
      <c r="L76" s="6">
        <v>20125</v>
      </c>
      <c r="M76" s="9"/>
    </row>
    <row r="77" spans="1:13" s="1" customFormat="1" ht="22.5" x14ac:dyDescent="0.25">
      <c r="A77" s="5" t="s">
        <v>208</v>
      </c>
      <c r="B77" s="5" t="s">
        <v>209</v>
      </c>
      <c r="C77" s="5" t="s">
        <v>210</v>
      </c>
      <c r="D77" s="6">
        <v>0</v>
      </c>
      <c r="E77" s="6">
        <v>0</v>
      </c>
      <c r="F77" s="6">
        <v>5334700</v>
      </c>
      <c r="G77" s="6">
        <v>1531000</v>
      </c>
      <c r="H77" s="6">
        <v>17001</v>
      </c>
      <c r="I77" s="6">
        <v>17001</v>
      </c>
      <c r="J77" s="6">
        <v>17001</v>
      </c>
      <c r="K77" s="6">
        <f t="shared" ref="K77:K84" si="35">I77-J77</f>
        <v>0</v>
      </c>
      <c r="L77" s="6">
        <v>47225</v>
      </c>
      <c r="M77" s="9"/>
    </row>
    <row r="78" spans="1:13" s="1" customFormat="1" ht="22.5" x14ac:dyDescent="0.25">
      <c r="A78" s="5" t="s">
        <v>211</v>
      </c>
      <c r="B78" s="5" t="s">
        <v>212</v>
      </c>
      <c r="C78" s="5" t="s">
        <v>213</v>
      </c>
      <c r="D78" s="6">
        <f t="shared" ref="D78:J78" si="36">+D79</f>
        <v>0</v>
      </c>
      <c r="E78" s="6">
        <f t="shared" si="36"/>
        <v>0</v>
      </c>
      <c r="F78" s="6">
        <f t="shared" si="36"/>
        <v>2893200</v>
      </c>
      <c r="G78" s="6">
        <f t="shared" si="36"/>
        <v>1290200</v>
      </c>
      <c r="H78" s="6">
        <f t="shared" si="36"/>
        <v>95018</v>
      </c>
      <c r="I78" s="6">
        <f t="shared" si="36"/>
        <v>95018</v>
      </c>
      <c r="J78" s="6">
        <f t="shared" si="36"/>
        <v>95018</v>
      </c>
      <c r="K78" s="6">
        <f t="shared" si="35"/>
        <v>0</v>
      </c>
      <c r="L78" s="6">
        <f>+L79</f>
        <v>100133</v>
      </c>
      <c r="M78" s="9"/>
    </row>
    <row r="79" spans="1:13" s="1" customFormat="1" ht="22.5" x14ac:dyDescent="0.25">
      <c r="A79" s="5" t="s">
        <v>214</v>
      </c>
      <c r="B79" s="5" t="s">
        <v>215</v>
      </c>
      <c r="C79" s="5" t="s">
        <v>216</v>
      </c>
      <c r="D79" s="6">
        <v>0</v>
      </c>
      <c r="E79" s="6">
        <v>0</v>
      </c>
      <c r="F79" s="6">
        <v>2893200</v>
      </c>
      <c r="G79" s="6">
        <v>1290200</v>
      </c>
      <c r="H79" s="6">
        <v>95018</v>
      </c>
      <c r="I79" s="6">
        <v>95018</v>
      </c>
      <c r="J79" s="6">
        <v>95018</v>
      </c>
      <c r="K79" s="6">
        <f t="shared" si="35"/>
        <v>0</v>
      </c>
      <c r="L79" s="6">
        <v>100133</v>
      </c>
      <c r="M79" s="9"/>
    </row>
    <row r="80" spans="1:13" s="1" customFormat="1" ht="22.5" x14ac:dyDescent="0.25">
      <c r="A80" s="5" t="s">
        <v>217</v>
      </c>
      <c r="B80" s="5" t="s">
        <v>218</v>
      </c>
      <c r="C80" s="5" t="s">
        <v>219</v>
      </c>
      <c r="D80" s="6">
        <v>0</v>
      </c>
      <c r="E80" s="6">
        <v>0</v>
      </c>
      <c r="F80" s="6">
        <v>4124340</v>
      </c>
      <c r="G80" s="6">
        <v>1033040</v>
      </c>
      <c r="H80" s="6">
        <v>0</v>
      </c>
      <c r="I80" s="6">
        <v>0</v>
      </c>
      <c r="J80" s="6">
        <v>6579116</v>
      </c>
      <c r="K80" s="6">
        <f t="shared" si="35"/>
        <v>-6579116</v>
      </c>
      <c r="L80" s="6">
        <v>0</v>
      </c>
    </row>
    <row r="81" spans="1:12" s="1" customFormat="1" ht="22.5" x14ac:dyDescent="0.25">
      <c r="A81" s="5" t="s">
        <v>220</v>
      </c>
      <c r="B81" s="5" t="s">
        <v>221</v>
      </c>
      <c r="C81" s="5" t="s">
        <v>222</v>
      </c>
      <c r="D81" s="6">
        <v>0</v>
      </c>
      <c r="E81" s="6">
        <v>0</v>
      </c>
      <c r="F81" s="6">
        <v>4124340</v>
      </c>
      <c r="G81" s="6">
        <v>1033040</v>
      </c>
      <c r="H81" s="6">
        <v>0</v>
      </c>
      <c r="I81" s="6">
        <v>0</v>
      </c>
      <c r="J81" s="6">
        <v>6579116</v>
      </c>
      <c r="K81" s="6">
        <f t="shared" si="35"/>
        <v>-6579116</v>
      </c>
      <c r="L81" s="6">
        <v>0</v>
      </c>
    </row>
    <row r="82" spans="1:12" s="1" customFormat="1" ht="22.5" x14ac:dyDescent="0.25">
      <c r="A82" s="5" t="s">
        <v>223</v>
      </c>
      <c r="B82" s="5" t="s">
        <v>224</v>
      </c>
      <c r="C82" s="5" t="s">
        <v>225</v>
      </c>
      <c r="D82" s="6">
        <v>0</v>
      </c>
      <c r="E82" s="6">
        <v>0</v>
      </c>
      <c r="F82" s="6">
        <v>3990780</v>
      </c>
      <c r="G82" s="6">
        <v>1126480</v>
      </c>
      <c r="H82" s="6">
        <v>0</v>
      </c>
      <c r="I82" s="6">
        <v>0</v>
      </c>
      <c r="J82" s="6">
        <v>5798893</v>
      </c>
      <c r="K82" s="6">
        <f t="shared" si="35"/>
        <v>-5798893</v>
      </c>
      <c r="L82" s="6">
        <v>0</v>
      </c>
    </row>
    <row r="83" spans="1:12" s="1" customFormat="1" ht="22.5" x14ac:dyDescent="0.25">
      <c r="A83" s="5" t="s">
        <v>226</v>
      </c>
      <c r="B83" s="5" t="s">
        <v>227</v>
      </c>
      <c r="C83" s="5" t="s">
        <v>228</v>
      </c>
      <c r="D83" s="6">
        <v>0</v>
      </c>
      <c r="E83" s="6">
        <v>0</v>
      </c>
      <c r="F83" s="6">
        <v>133560</v>
      </c>
      <c r="G83" s="6">
        <v>0</v>
      </c>
      <c r="H83" s="6">
        <v>0</v>
      </c>
      <c r="I83" s="6">
        <v>0</v>
      </c>
      <c r="J83" s="6">
        <v>780223</v>
      </c>
      <c r="K83" s="6">
        <f t="shared" si="35"/>
        <v>-780223</v>
      </c>
      <c r="L83" s="6">
        <v>0</v>
      </c>
    </row>
    <row r="84" spans="1:12" s="1" customFormat="1" ht="22.5" x14ac:dyDescent="0.25">
      <c r="A84" s="5" t="s">
        <v>229</v>
      </c>
      <c r="B84" s="5" t="s">
        <v>230</v>
      </c>
      <c r="C84" s="5" t="s">
        <v>231</v>
      </c>
      <c r="D84" s="6">
        <v>0</v>
      </c>
      <c r="E84" s="6">
        <v>0</v>
      </c>
      <c r="F84" s="6">
        <v>0</v>
      </c>
      <c r="G84" s="6">
        <v>-93440</v>
      </c>
      <c r="H84" s="6">
        <v>0</v>
      </c>
      <c r="I84" s="6">
        <v>0</v>
      </c>
      <c r="J84" s="6">
        <v>0</v>
      </c>
      <c r="K84" s="6">
        <f t="shared" si="35"/>
        <v>0</v>
      </c>
      <c r="L84" s="6">
        <v>0</v>
      </c>
    </row>
    <row r="85" spans="1:12" s="1" customFormat="1" x14ac:dyDescent="0.25">
      <c r="A85" s="3"/>
      <c r="B85" s="3"/>
      <c r="C85" s="3"/>
      <c r="D85" s="4"/>
      <c r="E85" s="4"/>
      <c r="F85" s="4"/>
      <c r="G85" s="4"/>
      <c r="H85" s="4"/>
      <c r="I85" s="4"/>
      <c r="J85" s="4"/>
      <c r="K85" s="4"/>
      <c r="L85" s="4"/>
    </row>
    <row r="87" spans="1:12" x14ac:dyDescent="0.25">
      <c r="B87" s="16" t="s">
        <v>233</v>
      </c>
      <c r="C87" s="16"/>
      <c r="D87" s="16"/>
      <c r="E87" s="16"/>
      <c r="F87" s="16"/>
      <c r="G87" s="16"/>
      <c r="H87" s="16"/>
      <c r="I87" s="16"/>
      <c r="J87" s="16"/>
    </row>
    <row r="90" spans="1:12" ht="22.5" x14ac:dyDescent="0.25">
      <c r="B90" s="5" t="s">
        <v>17</v>
      </c>
      <c r="C90" s="5" t="s">
        <v>18</v>
      </c>
      <c r="D90" s="6">
        <v>0</v>
      </c>
      <c r="E90" s="6">
        <v>0</v>
      </c>
      <c r="F90" s="6">
        <v>32705250</v>
      </c>
      <c r="G90" s="6">
        <v>12221270</v>
      </c>
      <c r="H90" s="6">
        <v>16862718</v>
      </c>
      <c r="I90" s="6">
        <v>16862718</v>
      </c>
      <c r="J90" s="6">
        <v>7518716</v>
      </c>
    </row>
    <row r="91" spans="1:12" ht="22.5" x14ac:dyDescent="0.25">
      <c r="B91" s="5" t="s">
        <v>234</v>
      </c>
      <c r="C91" s="5" t="s">
        <v>235</v>
      </c>
      <c r="D91" s="6">
        <v>0</v>
      </c>
      <c r="E91" s="6">
        <v>0</v>
      </c>
      <c r="F91" s="6">
        <v>32529120</v>
      </c>
      <c r="G91" s="6">
        <v>12200140</v>
      </c>
      <c r="H91" s="6">
        <v>16952791</v>
      </c>
      <c r="I91" s="6">
        <v>16952791</v>
      </c>
      <c r="J91" s="6">
        <v>7608789</v>
      </c>
    </row>
    <row r="92" spans="1:12" ht="22.5" x14ac:dyDescent="0.25">
      <c r="B92" s="5" t="s">
        <v>236</v>
      </c>
      <c r="C92" s="5" t="s">
        <v>37</v>
      </c>
      <c r="D92" s="6">
        <v>0</v>
      </c>
      <c r="E92" s="6">
        <v>0</v>
      </c>
      <c r="F92" s="6">
        <v>13494120</v>
      </c>
      <c r="G92" s="6">
        <v>4621840</v>
      </c>
      <c r="H92" s="6">
        <v>13362220</v>
      </c>
      <c r="I92" s="6">
        <v>13362220</v>
      </c>
      <c r="J92" s="6">
        <v>3180648</v>
      </c>
    </row>
    <row r="93" spans="1:12" ht="22.5" x14ac:dyDescent="0.25">
      <c r="B93" s="5" t="s">
        <v>237</v>
      </c>
      <c r="C93" s="5" t="s">
        <v>46</v>
      </c>
      <c r="D93" s="6">
        <v>0</v>
      </c>
      <c r="E93" s="6">
        <v>0</v>
      </c>
      <c r="F93" s="6">
        <v>12953000</v>
      </c>
      <c r="G93" s="6">
        <v>5558900</v>
      </c>
      <c r="H93" s="6">
        <v>2086608</v>
      </c>
      <c r="I93" s="6">
        <v>2086608</v>
      </c>
      <c r="J93" s="6">
        <v>2771843</v>
      </c>
    </row>
    <row r="94" spans="1:12" x14ac:dyDescent="0.25">
      <c r="B94" s="5" t="s">
        <v>238</v>
      </c>
      <c r="C94" s="5" t="s">
        <v>239</v>
      </c>
      <c r="D94" s="6">
        <v>0</v>
      </c>
      <c r="E94" s="6">
        <v>0</v>
      </c>
      <c r="F94" s="6">
        <v>105000</v>
      </c>
      <c r="G94" s="6">
        <v>30000</v>
      </c>
      <c r="H94" s="6">
        <v>26333</v>
      </c>
      <c r="I94" s="6">
        <v>26333</v>
      </c>
      <c r="J94" s="6">
        <v>26333</v>
      </c>
    </row>
    <row r="95" spans="1:12" ht="22.5" x14ac:dyDescent="0.25">
      <c r="B95" s="5" t="s">
        <v>240</v>
      </c>
      <c r="C95" s="5" t="s">
        <v>241</v>
      </c>
      <c r="D95" s="6">
        <v>0</v>
      </c>
      <c r="E95" s="6">
        <v>0</v>
      </c>
      <c r="F95" s="6">
        <v>105000</v>
      </c>
      <c r="G95" s="6">
        <v>30000</v>
      </c>
      <c r="H95" s="6">
        <v>26333</v>
      </c>
      <c r="I95" s="6">
        <v>26333</v>
      </c>
      <c r="J95" s="6">
        <v>26333</v>
      </c>
    </row>
    <row r="96" spans="1:12" x14ac:dyDescent="0.25">
      <c r="B96" s="5" t="s">
        <v>242</v>
      </c>
      <c r="C96" s="5" t="s">
        <v>243</v>
      </c>
      <c r="D96" s="6">
        <v>0</v>
      </c>
      <c r="E96" s="6">
        <v>0</v>
      </c>
      <c r="F96" s="6">
        <v>105000</v>
      </c>
      <c r="G96" s="6">
        <v>30000</v>
      </c>
      <c r="H96" s="6">
        <v>26333</v>
      </c>
      <c r="I96" s="6">
        <v>26333</v>
      </c>
      <c r="J96" s="6">
        <v>26333</v>
      </c>
    </row>
    <row r="97" spans="2:10" ht="22.5" x14ac:dyDescent="0.25">
      <c r="B97" s="5" t="s">
        <v>244</v>
      </c>
      <c r="C97" s="5" t="s">
        <v>245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</row>
    <row r="98" spans="2:10" x14ac:dyDescent="0.25">
      <c r="B98" s="5" t="s">
        <v>246</v>
      </c>
      <c r="C98" s="5" t="s">
        <v>247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</row>
    <row r="99" spans="2:10" ht="22.5" x14ac:dyDescent="0.25">
      <c r="B99" s="5" t="s">
        <v>248</v>
      </c>
      <c r="C99" s="5" t="s">
        <v>249</v>
      </c>
      <c r="D99" s="6">
        <v>0</v>
      </c>
      <c r="E99" s="6">
        <v>0</v>
      </c>
      <c r="F99" s="6">
        <v>79000</v>
      </c>
      <c r="G99" s="6">
        <v>26000</v>
      </c>
      <c r="H99" s="6">
        <v>25358</v>
      </c>
      <c r="I99" s="6">
        <v>25358</v>
      </c>
      <c r="J99" s="6">
        <v>25358</v>
      </c>
    </row>
    <row r="100" spans="2:10" ht="22.5" x14ac:dyDescent="0.25">
      <c r="B100" s="5" t="s">
        <v>250</v>
      </c>
      <c r="C100" s="5" t="s">
        <v>251</v>
      </c>
      <c r="D100" s="6">
        <v>0</v>
      </c>
      <c r="E100" s="6">
        <v>0</v>
      </c>
      <c r="F100" s="6">
        <v>79000</v>
      </c>
      <c r="G100" s="6">
        <v>26000</v>
      </c>
      <c r="H100" s="6">
        <v>25358</v>
      </c>
      <c r="I100" s="6">
        <v>25358</v>
      </c>
      <c r="J100" s="6">
        <v>25358</v>
      </c>
    </row>
    <row r="101" spans="2:10" x14ac:dyDescent="0.25">
      <c r="B101" s="5" t="s">
        <v>252</v>
      </c>
      <c r="C101" s="5" t="s">
        <v>253</v>
      </c>
      <c r="D101" s="6">
        <v>0</v>
      </c>
      <c r="E101" s="6">
        <v>0</v>
      </c>
      <c r="F101" s="6">
        <v>75000</v>
      </c>
      <c r="G101" s="6">
        <v>75000</v>
      </c>
      <c r="H101" s="6">
        <v>0</v>
      </c>
      <c r="I101" s="6">
        <v>0</v>
      </c>
      <c r="J101" s="6">
        <v>0</v>
      </c>
    </row>
    <row r="102" spans="2:10" ht="22.5" x14ac:dyDescent="0.25">
      <c r="B102" s="5" t="s">
        <v>254</v>
      </c>
      <c r="C102" s="5" t="s">
        <v>255</v>
      </c>
      <c r="D102" s="6">
        <v>0</v>
      </c>
      <c r="E102" s="6">
        <v>0</v>
      </c>
      <c r="F102" s="6">
        <v>75000</v>
      </c>
      <c r="G102" s="6">
        <v>75000</v>
      </c>
      <c r="H102" s="6">
        <v>0</v>
      </c>
      <c r="I102" s="6">
        <v>0</v>
      </c>
      <c r="J102" s="6">
        <v>0</v>
      </c>
    </row>
    <row r="103" spans="2:10" ht="22.5" x14ac:dyDescent="0.25">
      <c r="B103" s="5" t="s">
        <v>256</v>
      </c>
      <c r="C103" s="5" t="s">
        <v>85</v>
      </c>
      <c r="D103" s="6">
        <v>0</v>
      </c>
      <c r="E103" s="6">
        <v>0</v>
      </c>
      <c r="F103" s="6">
        <v>2445000</v>
      </c>
      <c r="G103" s="6">
        <v>1000400</v>
      </c>
      <c r="H103" s="6">
        <v>840000</v>
      </c>
      <c r="I103" s="6">
        <v>840000</v>
      </c>
      <c r="J103" s="6">
        <v>840000</v>
      </c>
    </row>
    <row r="104" spans="2:10" ht="43.5" x14ac:dyDescent="0.25">
      <c r="B104" s="5" t="s">
        <v>257</v>
      </c>
      <c r="C104" s="5" t="s">
        <v>258</v>
      </c>
      <c r="D104" s="6">
        <v>0</v>
      </c>
      <c r="E104" s="6">
        <v>0</v>
      </c>
      <c r="F104" s="6">
        <v>2445000</v>
      </c>
      <c r="G104" s="6">
        <v>1000400</v>
      </c>
      <c r="H104" s="6">
        <v>840000</v>
      </c>
      <c r="I104" s="6">
        <v>840000</v>
      </c>
      <c r="J104" s="6">
        <v>840000</v>
      </c>
    </row>
    <row r="105" spans="2:10" x14ac:dyDescent="0.25">
      <c r="B105" s="5" t="s">
        <v>259</v>
      </c>
      <c r="C105" s="5" t="s">
        <v>260</v>
      </c>
      <c r="D105" s="6">
        <v>0</v>
      </c>
      <c r="E105" s="6">
        <v>0</v>
      </c>
      <c r="F105" s="6">
        <v>2000000</v>
      </c>
      <c r="G105" s="6">
        <v>700400</v>
      </c>
      <c r="H105" s="6">
        <v>540000</v>
      </c>
      <c r="I105" s="6">
        <v>540000</v>
      </c>
      <c r="J105" s="6">
        <v>540000</v>
      </c>
    </row>
    <row r="106" spans="2:10" ht="22.5" x14ac:dyDescent="0.25">
      <c r="B106" s="5" t="s">
        <v>261</v>
      </c>
      <c r="C106" s="5" t="s">
        <v>262</v>
      </c>
      <c r="D106" s="6">
        <v>0</v>
      </c>
      <c r="E106" s="6">
        <v>0</v>
      </c>
      <c r="F106" s="6">
        <v>445000</v>
      </c>
      <c r="G106" s="6">
        <v>300000</v>
      </c>
      <c r="H106" s="6">
        <v>300000</v>
      </c>
      <c r="I106" s="6">
        <v>300000</v>
      </c>
      <c r="J106" s="6">
        <v>300000</v>
      </c>
    </row>
    <row r="107" spans="2:10" ht="22.5" x14ac:dyDescent="0.25">
      <c r="B107" s="5" t="s">
        <v>263</v>
      </c>
      <c r="C107" s="5" t="s">
        <v>103</v>
      </c>
      <c r="D107" s="6">
        <v>0</v>
      </c>
      <c r="E107" s="6">
        <v>0</v>
      </c>
      <c r="F107" s="6">
        <v>2463000</v>
      </c>
      <c r="G107" s="6">
        <v>683000</v>
      </c>
      <c r="H107" s="6">
        <v>571617</v>
      </c>
      <c r="I107" s="6">
        <v>571617</v>
      </c>
      <c r="J107" s="6">
        <v>585888</v>
      </c>
    </row>
    <row r="108" spans="2:10" ht="22.5" x14ac:dyDescent="0.25">
      <c r="B108" s="5" t="s">
        <v>264</v>
      </c>
      <c r="C108" s="5" t="s">
        <v>265</v>
      </c>
      <c r="D108" s="6">
        <v>0</v>
      </c>
      <c r="E108" s="6">
        <v>0</v>
      </c>
      <c r="F108" s="6">
        <v>140000</v>
      </c>
      <c r="G108" s="6">
        <v>41000</v>
      </c>
      <c r="H108" s="6">
        <v>40655</v>
      </c>
      <c r="I108" s="6">
        <v>40655</v>
      </c>
      <c r="J108" s="6">
        <v>40655</v>
      </c>
    </row>
    <row r="109" spans="2:10" x14ac:dyDescent="0.25">
      <c r="B109" s="5" t="s">
        <v>266</v>
      </c>
      <c r="C109" s="5" t="s">
        <v>127</v>
      </c>
      <c r="D109" s="6">
        <v>0</v>
      </c>
      <c r="E109" s="6">
        <v>0</v>
      </c>
      <c r="F109" s="6">
        <v>210000</v>
      </c>
      <c r="G109" s="6">
        <v>55000</v>
      </c>
      <c r="H109" s="6">
        <v>52341</v>
      </c>
      <c r="I109" s="6">
        <v>52341</v>
      </c>
      <c r="J109" s="6">
        <v>52341</v>
      </c>
    </row>
    <row r="110" spans="2:10" ht="22.5" x14ac:dyDescent="0.25">
      <c r="B110" s="5" t="s">
        <v>267</v>
      </c>
      <c r="C110" s="5" t="s">
        <v>268</v>
      </c>
      <c r="D110" s="6">
        <v>0</v>
      </c>
      <c r="E110" s="6">
        <v>0</v>
      </c>
      <c r="F110" s="6">
        <v>210000</v>
      </c>
      <c r="G110" s="6">
        <v>55000</v>
      </c>
      <c r="H110" s="6">
        <v>52341</v>
      </c>
      <c r="I110" s="6">
        <v>52341</v>
      </c>
      <c r="J110" s="6">
        <v>52341</v>
      </c>
    </row>
    <row r="111" spans="2:10" x14ac:dyDescent="0.25">
      <c r="B111" s="5" t="s">
        <v>269</v>
      </c>
      <c r="C111" s="5" t="s">
        <v>183</v>
      </c>
      <c r="D111" s="6">
        <v>0</v>
      </c>
      <c r="E111" s="6">
        <v>0</v>
      </c>
      <c r="F111" s="6">
        <v>210000</v>
      </c>
      <c r="G111" s="6">
        <v>55000</v>
      </c>
      <c r="H111" s="6">
        <v>52341</v>
      </c>
      <c r="I111" s="6">
        <v>52341</v>
      </c>
      <c r="J111" s="6">
        <v>52341</v>
      </c>
    </row>
    <row r="112" spans="2:10" ht="22.5" x14ac:dyDescent="0.25">
      <c r="B112" s="5" t="s">
        <v>270</v>
      </c>
      <c r="C112" s="5" t="s">
        <v>271</v>
      </c>
      <c r="D112" s="6">
        <v>0</v>
      </c>
      <c r="E112" s="6">
        <v>0</v>
      </c>
      <c r="F112" s="6">
        <v>210000</v>
      </c>
      <c r="G112" s="6">
        <v>55000</v>
      </c>
      <c r="H112" s="6">
        <v>52341</v>
      </c>
      <c r="I112" s="6">
        <v>52341</v>
      </c>
      <c r="J112" s="6">
        <v>52341</v>
      </c>
    </row>
    <row r="113" spans="2:10" ht="22.5" x14ac:dyDescent="0.25">
      <c r="B113" s="5" t="s">
        <v>272</v>
      </c>
      <c r="C113" s="5" t="s">
        <v>139</v>
      </c>
      <c r="D113" s="6">
        <v>0</v>
      </c>
      <c r="E113" s="6">
        <v>0</v>
      </c>
      <c r="F113" s="6">
        <v>-33870</v>
      </c>
      <c r="G113" s="6">
        <v>-33870</v>
      </c>
      <c r="H113" s="6">
        <v>-142414</v>
      </c>
      <c r="I113" s="6">
        <v>-142414</v>
      </c>
      <c r="J113" s="6">
        <v>-142414</v>
      </c>
    </row>
    <row r="114" spans="2:10" ht="22.5" x14ac:dyDescent="0.25">
      <c r="B114" s="5" t="s">
        <v>273</v>
      </c>
      <c r="C114" s="5" t="s">
        <v>142</v>
      </c>
      <c r="D114" s="6">
        <v>0</v>
      </c>
      <c r="E114" s="6">
        <v>0</v>
      </c>
      <c r="F114" s="6">
        <v>-33870</v>
      </c>
      <c r="G114" s="6">
        <v>-33870</v>
      </c>
      <c r="H114" s="6">
        <v>-142414</v>
      </c>
      <c r="I114" s="6">
        <v>-142414</v>
      </c>
      <c r="J114" s="6">
        <v>-142414</v>
      </c>
    </row>
    <row r="115" spans="2:10" ht="22.5" x14ac:dyDescent="0.25">
      <c r="B115" s="5" t="s">
        <v>274</v>
      </c>
      <c r="C115" s="5" t="s">
        <v>275</v>
      </c>
      <c r="D115" s="6">
        <v>0</v>
      </c>
      <c r="E115" s="6">
        <v>0</v>
      </c>
      <c r="F115" s="6">
        <v>-33870</v>
      </c>
      <c r="G115" s="6">
        <v>-33870</v>
      </c>
      <c r="H115" s="6">
        <v>-142414</v>
      </c>
      <c r="I115" s="6">
        <v>-142414</v>
      </c>
      <c r="J115" s="6">
        <v>-142414</v>
      </c>
    </row>
    <row r="116" spans="2:10" ht="22.5" x14ac:dyDescent="0.25">
      <c r="B116" s="5" t="s">
        <v>276</v>
      </c>
      <c r="C116" s="5" t="s">
        <v>277</v>
      </c>
      <c r="D116" s="6">
        <v>0</v>
      </c>
      <c r="E116" s="6">
        <v>0</v>
      </c>
      <c r="F116" s="6">
        <v>-33870</v>
      </c>
      <c r="G116" s="6">
        <v>-33870</v>
      </c>
      <c r="H116" s="6">
        <v>-142414</v>
      </c>
      <c r="I116" s="6">
        <v>-142414</v>
      </c>
      <c r="J116" s="6">
        <v>-142414</v>
      </c>
    </row>
    <row r="119" spans="2:10" x14ac:dyDescent="0.25">
      <c r="B119" s="15" t="s">
        <v>278</v>
      </c>
      <c r="C119" s="15"/>
      <c r="D119" s="15"/>
      <c r="E119" s="15"/>
      <c r="F119" s="15"/>
      <c r="G119" s="15"/>
      <c r="H119" s="15"/>
      <c r="I119" s="15"/>
      <c r="J119" s="15"/>
    </row>
    <row r="122" spans="2:10" ht="22.5" x14ac:dyDescent="0.25">
      <c r="B122" s="5" t="s">
        <v>17</v>
      </c>
      <c r="C122" s="5" t="s">
        <v>18</v>
      </c>
      <c r="D122" s="6">
        <v>0</v>
      </c>
      <c r="E122" s="6">
        <v>0</v>
      </c>
      <c r="F122" s="6">
        <v>48402820</v>
      </c>
      <c r="G122" s="6">
        <v>20935730</v>
      </c>
      <c r="H122" s="6">
        <v>3151490</v>
      </c>
      <c r="I122" s="6">
        <v>3151490</v>
      </c>
      <c r="J122" s="6">
        <v>2388747</v>
      </c>
    </row>
    <row r="123" spans="2:10" ht="33" x14ac:dyDescent="0.25">
      <c r="B123" s="5" t="s">
        <v>279</v>
      </c>
      <c r="C123" s="5" t="s">
        <v>280</v>
      </c>
      <c r="D123" s="6">
        <v>0</v>
      </c>
      <c r="E123" s="6">
        <v>0</v>
      </c>
      <c r="F123" s="6">
        <v>29182900</v>
      </c>
      <c r="G123" s="6">
        <v>13298510</v>
      </c>
      <c r="H123" s="6">
        <v>547423</v>
      </c>
      <c r="I123" s="6">
        <v>547423</v>
      </c>
      <c r="J123" s="6">
        <v>702362</v>
      </c>
    </row>
    <row r="124" spans="2:10" x14ac:dyDescent="0.25">
      <c r="B124" s="5" t="s">
        <v>281</v>
      </c>
      <c r="C124" s="5" t="s">
        <v>115</v>
      </c>
      <c r="D124" s="6">
        <v>0</v>
      </c>
      <c r="E124" s="6">
        <v>0</v>
      </c>
      <c r="F124" s="6">
        <v>19291920</v>
      </c>
      <c r="G124" s="6">
        <v>7007220</v>
      </c>
      <c r="H124" s="6">
        <v>2604067</v>
      </c>
      <c r="I124" s="6">
        <v>2604067</v>
      </c>
      <c r="J124" s="6">
        <v>1686385</v>
      </c>
    </row>
    <row r="125" spans="2:10" ht="22.5" x14ac:dyDescent="0.25">
      <c r="B125" s="5" t="s">
        <v>282</v>
      </c>
      <c r="C125" s="5" t="s">
        <v>118</v>
      </c>
      <c r="D125" s="6">
        <v>0</v>
      </c>
      <c r="E125" s="6">
        <v>0</v>
      </c>
      <c r="F125" s="6">
        <v>19291920</v>
      </c>
      <c r="G125" s="6">
        <v>7007220</v>
      </c>
      <c r="H125" s="6">
        <v>2604067</v>
      </c>
      <c r="I125" s="6">
        <v>2604067</v>
      </c>
      <c r="J125" s="6">
        <v>1686385</v>
      </c>
    </row>
    <row r="126" spans="2:10" x14ac:dyDescent="0.25">
      <c r="B126" s="5" t="s">
        <v>283</v>
      </c>
      <c r="C126" s="5" t="s">
        <v>284</v>
      </c>
      <c r="D126" s="6">
        <v>0</v>
      </c>
      <c r="E126" s="6">
        <v>0</v>
      </c>
      <c r="F126" s="6">
        <v>19291920</v>
      </c>
      <c r="G126" s="6">
        <v>7007220</v>
      </c>
      <c r="H126" s="6">
        <v>2604067</v>
      </c>
      <c r="I126" s="6">
        <v>2604067</v>
      </c>
      <c r="J126" s="6">
        <v>1686385</v>
      </c>
    </row>
    <row r="127" spans="2:10" x14ac:dyDescent="0.25">
      <c r="B127" s="5" t="s">
        <v>285</v>
      </c>
      <c r="C127" s="5" t="s">
        <v>286</v>
      </c>
      <c r="D127" s="6">
        <v>0</v>
      </c>
      <c r="E127" s="6">
        <v>0</v>
      </c>
      <c r="F127" s="6">
        <v>250000</v>
      </c>
      <c r="G127" s="6">
        <v>250000</v>
      </c>
      <c r="H127" s="6">
        <v>0</v>
      </c>
      <c r="I127" s="6">
        <v>0</v>
      </c>
      <c r="J127" s="6">
        <v>0</v>
      </c>
    </row>
    <row r="128" spans="2:10" x14ac:dyDescent="0.25">
      <c r="B128" s="5" t="s">
        <v>287</v>
      </c>
      <c r="C128" s="5" t="s">
        <v>288</v>
      </c>
      <c r="D128" s="6">
        <v>0</v>
      </c>
      <c r="E128" s="6">
        <v>0</v>
      </c>
      <c r="F128" s="6">
        <v>356000</v>
      </c>
      <c r="G128" s="6">
        <v>273000</v>
      </c>
      <c r="H128" s="6">
        <v>27604</v>
      </c>
      <c r="I128" s="6">
        <v>27604</v>
      </c>
      <c r="J128" s="6">
        <v>53604</v>
      </c>
    </row>
    <row r="129" spans="2:10" ht="22.5" x14ac:dyDescent="0.25">
      <c r="B129" s="5" t="s">
        <v>289</v>
      </c>
      <c r="C129" s="5" t="s">
        <v>290</v>
      </c>
      <c r="D129" s="6">
        <v>0</v>
      </c>
      <c r="E129" s="6">
        <v>0</v>
      </c>
      <c r="F129" s="6">
        <v>19000</v>
      </c>
      <c r="G129" s="6">
        <v>19000</v>
      </c>
      <c r="H129" s="6">
        <v>6500</v>
      </c>
      <c r="I129" s="6">
        <v>6500</v>
      </c>
      <c r="J129" s="6">
        <v>6500</v>
      </c>
    </row>
    <row r="130" spans="2:10" x14ac:dyDescent="0.25">
      <c r="B130" s="5" t="s">
        <v>291</v>
      </c>
      <c r="C130" s="5" t="s">
        <v>292</v>
      </c>
      <c r="D130" s="6">
        <v>0</v>
      </c>
      <c r="E130" s="6">
        <v>0</v>
      </c>
      <c r="F130" s="6">
        <v>18594920</v>
      </c>
      <c r="G130" s="6">
        <v>6465220</v>
      </c>
      <c r="H130" s="6">
        <v>2569963</v>
      </c>
      <c r="I130" s="6">
        <v>2569963</v>
      </c>
      <c r="J130" s="6">
        <v>1626281</v>
      </c>
    </row>
    <row r="132" spans="2:10" x14ac:dyDescent="0.25">
      <c r="B132" s="8" t="s">
        <v>293</v>
      </c>
      <c r="C132" s="7"/>
      <c r="D132" s="7" t="s">
        <v>294</v>
      </c>
      <c r="E132" s="7"/>
      <c r="F132" s="7" t="s">
        <v>294</v>
      </c>
    </row>
    <row r="133" spans="2:10" x14ac:dyDescent="0.25">
      <c r="B133" s="8" t="s">
        <v>295</v>
      </c>
      <c r="C133" s="7"/>
      <c r="D133" s="7" t="s">
        <v>296</v>
      </c>
      <c r="E133" s="7"/>
      <c r="F133" s="7" t="s">
        <v>296</v>
      </c>
    </row>
    <row r="134" spans="2:10" x14ac:dyDescent="0.25">
      <c r="B134" s="7"/>
      <c r="C134" s="7"/>
      <c r="D134" s="7"/>
      <c r="E134" s="7"/>
      <c r="F134" s="7"/>
    </row>
    <row r="135" spans="2:10" x14ac:dyDescent="0.25">
      <c r="B135" s="7"/>
      <c r="C135" s="7"/>
      <c r="D135" s="7"/>
      <c r="E135" s="7"/>
      <c r="F135" s="7"/>
    </row>
    <row r="136" spans="2:10" x14ac:dyDescent="0.25">
      <c r="B136" s="7"/>
      <c r="C136" s="7"/>
      <c r="D136" s="7"/>
      <c r="E136" s="7"/>
      <c r="F136" s="7"/>
    </row>
    <row r="137" spans="2:10" x14ac:dyDescent="0.25">
      <c r="B137" s="7"/>
      <c r="C137" s="7" t="s">
        <v>297</v>
      </c>
      <c r="D137" s="7"/>
      <c r="E137" s="7"/>
      <c r="F137" s="7"/>
    </row>
    <row r="138" spans="2:10" x14ac:dyDescent="0.25">
      <c r="B138" s="7"/>
      <c r="C138" s="7"/>
      <c r="D138" s="7"/>
      <c r="E138" s="7"/>
      <c r="F138" s="7"/>
    </row>
    <row r="139" spans="2:10" x14ac:dyDescent="0.25">
      <c r="B139" s="7"/>
      <c r="C139" s="7"/>
      <c r="D139" s="7"/>
      <c r="E139" s="7"/>
      <c r="F139" s="7"/>
    </row>
    <row r="140" spans="2:10" x14ac:dyDescent="0.25">
      <c r="B140" s="7" t="s">
        <v>298</v>
      </c>
      <c r="C140" s="7"/>
      <c r="D140" s="7" t="s">
        <v>299</v>
      </c>
      <c r="E140" s="7"/>
      <c r="F140" s="7" t="s">
        <v>299</v>
      </c>
    </row>
    <row r="141" spans="2:10" x14ac:dyDescent="0.25">
      <c r="B141" s="7"/>
      <c r="C141" s="7"/>
      <c r="D141" s="7" t="s">
        <v>300</v>
      </c>
      <c r="E141" s="7"/>
      <c r="F141" s="7" t="s">
        <v>300</v>
      </c>
    </row>
  </sheetData>
  <mergeCells count="21">
    <mergeCell ref="B119:J119"/>
    <mergeCell ref="H7:H11"/>
    <mergeCell ref="I7:I11"/>
    <mergeCell ref="J7:J11"/>
    <mergeCell ref="K7:K11"/>
    <mergeCell ref="B87:J87"/>
    <mergeCell ref="A1:L1"/>
    <mergeCell ref="A2:L2"/>
    <mergeCell ref="A3:L3"/>
    <mergeCell ref="A4:L4"/>
    <mergeCell ref="A5:L5"/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Iuliana.Florescu</cp:lastModifiedBy>
  <cp:lastPrinted>2022-05-11T08:22:34Z</cp:lastPrinted>
  <dcterms:created xsi:type="dcterms:W3CDTF">2022-05-05T12:54:36Z</dcterms:created>
  <dcterms:modified xsi:type="dcterms:W3CDTF">2022-05-11T08:24:11Z</dcterms:modified>
</cp:coreProperties>
</file>