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7D70D781-DE81-4A31-9F36-AD471BDC22FA}" xr6:coauthVersionLast="38" xr6:coauthVersionMax="38" xr10:uidLastSave="{00000000-0000-0000-0000-000000000000}"/>
  <bookViews>
    <workbookView xWindow="8295" yWindow="-165" windowWidth="14805" windowHeight="8010" activeTab="1" xr2:uid="{00000000-000D-0000-FFFF-FFFF00000000}"/>
  </bookViews>
  <sheets>
    <sheet name="ISLAZURI" sheetId="1" r:id="rId1"/>
    <sheet name="PĂȘUNI" sheetId="2" r:id="rId2"/>
    <sheet name="TOTAL" sheetId="3" r:id="rId3"/>
  </sheets>
  <definedNames>
    <definedName name="_xlnm.Print_Area" localSheetId="0">ISLAZURI!$A$1:$O$19</definedName>
    <definedName name="_xlnm.Print_Area" localSheetId="1">PĂȘUNI!$A$1:$M$25</definedName>
  </definedNames>
  <calcPr calcId="162913"/>
</workbook>
</file>

<file path=xl/calcChain.xml><?xml version="1.0" encoding="utf-8"?>
<calcChain xmlns="http://schemas.openxmlformats.org/spreadsheetml/2006/main">
  <c r="J13" i="1" l="1"/>
  <c r="P5" i="1" l="1"/>
  <c r="P6" i="1"/>
  <c r="P7" i="1"/>
  <c r="P9" i="1"/>
  <c r="P10" i="1"/>
  <c r="N10" i="2"/>
  <c r="N11" i="2"/>
  <c r="N12" i="2"/>
  <c r="N13" i="2"/>
  <c r="N14" i="2"/>
  <c r="N15" i="2"/>
  <c r="N16" i="2"/>
  <c r="N17" i="2"/>
  <c r="N18" i="2"/>
  <c r="N19" i="2"/>
  <c r="N20" i="2"/>
  <c r="N9" i="2"/>
  <c r="M13" i="1" l="1"/>
  <c r="N17" i="1" l="1"/>
  <c r="G17" i="1"/>
  <c r="F17" i="1"/>
  <c r="I17" i="1"/>
  <c r="J16" i="1"/>
  <c r="H16" i="1"/>
  <c r="H17" i="1" s="1"/>
  <c r="M15" i="1"/>
  <c r="K14" i="1"/>
  <c r="J14" i="1"/>
  <c r="J12" i="1"/>
  <c r="K14" i="2"/>
  <c r="K15" i="2"/>
  <c r="G19" i="2"/>
  <c r="I19" i="2"/>
  <c r="H17" i="2"/>
  <c r="K13" i="2"/>
  <c r="K17" i="1" l="1"/>
  <c r="P8" i="1"/>
  <c r="P11" i="1"/>
  <c r="J17" i="1"/>
  <c r="M17" i="1"/>
  <c r="H10" i="2"/>
  <c r="H11" i="2"/>
  <c r="H12" i="2"/>
  <c r="H14" i="2"/>
  <c r="H15" i="2"/>
  <c r="H18" i="2"/>
  <c r="H9" i="2"/>
  <c r="F15" i="2"/>
  <c r="F14" i="2"/>
  <c r="G16" i="3" l="1"/>
  <c r="G15" i="3"/>
  <c r="D17" i="3" l="1"/>
  <c r="E17" i="3"/>
  <c r="F17" i="3"/>
  <c r="G17" i="3" s="1"/>
  <c r="H17" i="3"/>
  <c r="I17" i="3"/>
  <c r="J17" i="3"/>
  <c r="K17" i="3"/>
  <c r="C17" i="3"/>
  <c r="E21" i="2"/>
  <c r="F21" i="2"/>
  <c r="G21" i="2"/>
  <c r="L21" i="2"/>
  <c r="D21" i="2"/>
  <c r="K16" i="2"/>
  <c r="K21" i="2" l="1"/>
  <c r="H21" i="2"/>
  <c r="I12" i="2"/>
  <c r="I21" i="2" s="1"/>
  <c r="D26" i="2" s="1"/>
  <c r="N21" i="2" l="1"/>
</calcChain>
</file>

<file path=xl/sharedStrings.xml><?xml version="1.0" encoding="utf-8"?>
<sst xmlns="http://schemas.openxmlformats.org/spreadsheetml/2006/main" count="70" uniqueCount="44">
  <si>
    <t>Nr. Crt.</t>
  </si>
  <si>
    <t>Nume Concesionar</t>
  </si>
  <si>
    <t>Valoare contract</t>
  </si>
  <si>
    <t>Achitat</t>
  </si>
  <si>
    <t>Majorari</t>
  </si>
  <si>
    <t>Barbanta Nistor</t>
  </si>
  <si>
    <t>Anul</t>
  </si>
  <si>
    <t>Diferentă de plată</t>
  </si>
  <si>
    <t xml:space="preserve">Total </t>
  </si>
  <si>
    <t>Cârmaci Nicolae</t>
  </si>
  <si>
    <t>Sold</t>
  </si>
  <si>
    <t>Vereha Valerian</t>
  </si>
  <si>
    <t>II Alvirescu Ioana Tatiana</t>
  </si>
  <si>
    <t>Mândrilă Liviu</t>
  </si>
  <si>
    <t>Balan Petru</t>
  </si>
  <si>
    <t>Achitat din contract</t>
  </si>
  <si>
    <t>Total</t>
  </si>
  <si>
    <t>din contract</t>
  </si>
  <si>
    <t>din majorări</t>
  </si>
  <si>
    <t>I.F. Mândrilă Alexandru</t>
  </si>
  <si>
    <t>I.I. Piticari Maria</t>
  </si>
  <si>
    <t>SC Lițu Prodcom SRL</t>
  </si>
  <si>
    <t>Costeliuc Paraschiva</t>
  </si>
  <si>
    <t>Nisioiu Mihai</t>
  </si>
  <si>
    <t>SC. Nord Angus SRL (O7)</t>
  </si>
  <si>
    <t>SC. Nord Angus SRL (O9)</t>
  </si>
  <si>
    <t>I.I. Ștefureac Gheorghe</t>
  </si>
  <si>
    <t>P.F.A Lițu Grigore</t>
  </si>
  <si>
    <t>I.I. Valach Aurel</t>
  </si>
  <si>
    <t>SITUAȚIE CENTRALIZATOARE PRIVIND PLATA REDEVENȚEI PENTRU PĂȘUNILE PROPRIETATE PUBLICĂ A MUNICIPIULUI CÂMPULUNG MOLDOVENESC</t>
  </si>
  <si>
    <t>CATEGORIE DE FOLOSINȚĂ</t>
  </si>
  <si>
    <t>PĂȘUNI (2016)</t>
  </si>
  <si>
    <t>ISLAZURI (2013-2016)</t>
  </si>
  <si>
    <t>SITUAȚIE CENTRALIZATOARE PRIVIND PLATA REDEVENȚEI PENTRU PĂȘUNILE ȘI ISLAZURILE PROPRIETATE PUBLICĂ A MUNICIPIULUI CÂMPULUNG MOLDOVENESC PENTRU CONTRACTELE ÎN DERULARE</t>
  </si>
  <si>
    <t xml:space="preserve">Achitat </t>
  </si>
  <si>
    <t>total</t>
  </si>
  <si>
    <t>majorari</t>
  </si>
  <si>
    <t>Achitat Total</t>
  </si>
  <si>
    <t>Achitat majorări</t>
  </si>
  <si>
    <t>Badianu Valerica</t>
  </si>
  <si>
    <t>Observații</t>
  </si>
  <si>
    <t>Proces de recuperare a debitului</t>
  </si>
  <si>
    <t>* proces pe rol</t>
  </si>
  <si>
    <t>Situație centralizatoare la plata redevenței pentru pășunișe proprietatea publică a municipiului Câmpulung Moldovenesc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</si>
</sst>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" fontId="0" fillId="0" borderId="0" xfId="0" applyNumberFormat="1"/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P19"/>
  <sheetViews>
    <sheetView view="pageBreakPreview" topLeftCell="D1" zoomScale="130" zoomScaleNormal="100" zoomScaleSheetLayoutView="130" workbookViewId="0">
      <selection activeCell="E19" sqref="E19"/>
    </sheetView>
  </sheetViews>
  <sheetFormatPr defaultRowHeight="15" x14ac:dyDescent="0.25"/>
  <cols>
    <col min="1" max="1" width="4.42578125" style="1" customWidth="1"/>
    <col min="2" max="2" width="3" style="1" customWidth="1"/>
    <col min="3" max="3" width="5.5703125" style="1" customWidth="1"/>
    <col min="4" max="4" width="17.28515625" style="30" customWidth="1"/>
    <col min="5" max="5" width="6.85546875" style="1" customWidth="1"/>
    <col min="6" max="6" width="8.7109375" style="1" customWidth="1"/>
    <col min="7" max="7" width="8.5703125" style="1" customWidth="1"/>
    <col min="8" max="8" width="7.7109375" style="1" customWidth="1"/>
    <col min="9" max="9" width="11.28515625" style="1" customWidth="1"/>
    <col min="10" max="10" width="11.42578125" style="1" customWidth="1"/>
    <col min="11" max="11" width="9.140625" style="1" customWidth="1"/>
    <col min="12" max="12" width="7" style="1" customWidth="1"/>
    <col min="13" max="13" width="6.5703125" style="1" customWidth="1"/>
    <col min="14" max="14" width="9.140625" style="1"/>
    <col min="15" max="15" width="28.85546875" style="1" customWidth="1"/>
    <col min="16" max="16" width="16.5703125" style="1" customWidth="1"/>
    <col min="17" max="17" width="14.85546875" style="1" customWidth="1"/>
    <col min="18" max="18" width="12.85546875" style="1" customWidth="1"/>
    <col min="19" max="19" width="11.140625" style="1" customWidth="1"/>
    <col min="20" max="20" width="19.5703125" style="1" customWidth="1"/>
    <col min="21" max="16384" width="9.140625" style="1"/>
  </cols>
  <sheetData>
    <row r="3" spans="3:16" x14ac:dyDescent="0.25">
      <c r="O3"/>
    </row>
    <row r="4" spans="3:16" s="7" customFormat="1" ht="27.75" customHeight="1" x14ac:dyDescent="0.25">
      <c r="O4"/>
    </row>
    <row r="5" spans="3:16" s="7" customFormat="1" ht="7.5" customHeight="1" x14ac:dyDescent="0.25">
      <c r="O5"/>
      <c r="P5" s="31">
        <f t="shared" ref="P5:P11" si="0">F11-G11-K11</f>
        <v>0</v>
      </c>
    </row>
    <row r="6" spans="3:16" ht="42.75" customHeight="1" x14ac:dyDescent="0.35">
      <c r="D6" s="47" t="s">
        <v>43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31">
        <f t="shared" si="0"/>
        <v>0</v>
      </c>
    </row>
    <row r="7" spans="3:16" x14ac:dyDescent="0.25">
      <c r="O7"/>
      <c r="P7" s="31">
        <f t="shared" si="0"/>
        <v>0</v>
      </c>
    </row>
    <row r="8" spans="3:16" ht="12.75" customHeight="1" x14ac:dyDescent="0.25">
      <c r="O8"/>
      <c r="P8" s="31">
        <f t="shared" si="0"/>
        <v>0</v>
      </c>
    </row>
    <row r="9" spans="3:16" s="7" customFormat="1" ht="13.5" customHeight="1" x14ac:dyDescent="0.25">
      <c r="C9" s="34" t="s">
        <v>0</v>
      </c>
      <c r="D9" s="36" t="s">
        <v>1</v>
      </c>
      <c r="E9" s="36" t="s">
        <v>6</v>
      </c>
      <c r="F9" s="34" t="s">
        <v>2</v>
      </c>
      <c r="G9" s="34" t="s">
        <v>15</v>
      </c>
      <c r="H9" s="36" t="s">
        <v>4</v>
      </c>
      <c r="I9" s="32" t="s">
        <v>38</v>
      </c>
      <c r="J9" s="32" t="s">
        <v>37</v>
      </c>
      <c r="K9" s="34" t="s">
        <v>7</v>
      </c>
      <c r="L9" s="34"/>
      <c r="M9" s="34"/>
      <c r="N9" s="35" t="s">
        <v>10</v>
      </c>
      <c r="O9" s="41" t="s">
        <v>40</v>
      </c>
      <c r="P9" s="31">
        <f t="shared" si="0"/>
        <v>0</v>
      </c>
    </row>
    <row r="10" spans="3:16" ht="45" x14ac:dyDescent="0.25">
      <c r="C10" s="34"/>
      <c r="D10" s="36"/>
      <c r="E10" s="36"/>
      <c r="F10" s="34"/>
      <c r="G10" s="34"/>
      <c r="H10" s="36"/>
      <c r="I10" s="33"/>
      <c r="J10" s="33"/>
      <c r="K10" s="24" t="s">
        <v>17</v>
      </c>
      <c r="L10" s="24" t="s">
        <v>18</v>
      </c>
      <c r="M10" s="23" t="s">
        <v>16</v>
      </c>
      <c r="N10" s="35"/>
      <c r="O10" s="42"/>
      <c r="P10" s="31">
        <f t="shared" si="0"/>
        <v>0</v>
      </c>
    </row>
    <row r="11" spans="3:16" x14ac:dyDescent="0.25">
      <c r="C11" s="22">
        <v>1</v>
      </c>
      <c r="D11" s="22" t="s">
        <v>5</v>
      </c>
      <c r="E11" s="22">
        <v>2018</v>
      </c>
      <c r="F11" s="27">
        <v>9067.84</v>
      </c>
      <c r="G11" s="20">
        <v>0</v>
      </c>
      <c r="H11" s="20">
        <v>0</v>
      </c>
      <c r="I11" s="20">
        <v>0</v>
      </c>
      <c r="J11" s="20">
        <v>0</v>
      </c>
      <c r="K11" s="20">
        <v>9067.84</v>
      </c>
      <c r="L11" s="20">
        <v>917.69</v>
      </c>
      <c r="M11" s="21">
        <v>9985.5300000000007</v>
      </c>
      <c r="N11" s="20">
        <v>0</v>
      </c>
      <c r="O11" s="40"/>
      <c r="P11" s="31">
        <f t="shared" si="0"/>
        <v>0</v>
      </c>
    </row>
    <row r="12" spans="3:16" x14ac:dyDescent="0.25">
      <c r="C12" s="22">
        <v>2</v>
      </c>
      <c r="D12" s="22" t="s">
        <v>9</v>
      </c>
      <c r="E12" s="22">
        <v>2018</v>
      </c>
      <c r="F12" s="27">
        <v>4521</v>
      </c>
      <c r="G12" s="20">
        <v>4521</v>
      </c>
      <c r="H12" s="20">
        <v>87.92</v>
      </c>
      <c r="I12" s="20">
        <v>0</v>
      </c>
      <c r="J12" s="20">
        <f t="shared" ref="J12:J17" si="1">G12+I12</f>
        <v>4521</v>
      </c>
      <c r="K12" s="20">
        <v>0</v>
      </c>
      <c r="L12" s="20">
        <v>0</v>
      </c>
      <c r="M12" s="21">
        <v>0</v>
      </c>
      <c r="N12" s="20">
        <v>0</v>
      </c>
      <c r="O12" s="2"/>
    </row>
    <row r="13" spans="3:16" x14ac:dyDescent="0.25">
      <c r="C13" s="22">
        <v>3</v>
      </c>
      <c r="D13" s="22" t="s">
        <v>11</v>
      </c>
      <c r="E13" s="22">
        <v>2018</v>
      </c>
      <c r="F13" s="27">
        <v>6716</v>
      </c>
      <c r="G13" s="20">
        <v>6716</v>
      </c>
      <c r="H13" s="20">
        <v>191.97</v>
      </c>
      <c r="I13" s="20">
        <v>0</v>
      </c>
      <c r="J13" s="20">
        <f>G13+H13</f>
        <v>6907.97</v>
      </c>
      <c r="K13" s="20">
        <v>0</v>
      </c>
      <c r="L13" s="20">
        <v>0</v>
      </c>
      <c r="M13" s="21">
        <f>L13+K13</f>
        <v>0</v>
      </c>
      <c r="N13" s="20">
        <v>0</v>
      </c>
      <c r="O13" s="2"/>
    </row>
    <row r="14" spans="3:16" x14ac:dyDescent="0.25">
      <c r="C14" s="22">
        <v>4</v>
      </c>
      <c r="D14" s="22" t="s">
        <v>12</v>
      </c>
      <c r="E14" s="22">
        <v>2018</v>
      </c>
      <c r="F14" s="28">
        <v>40706</v>
      </c>
      <c r="G14" s="20">
        <v>40706</v>
      </c>
      <c r="H14" s="20">
        <v>524.25</v>
      </c>
      <c r="I14" s="20">
        <v>0</v>
      </c>
      <c r="J14" s="20">
        <f t="shared" si="1"/>
        <v>40706</v>
      </c>
      <c r="K14" s="20">
        <f>F14-G14</f>
        <v>0</v>
      </c>
      <c r="L14" s="20">
        <v>0</v>
      </c>
      <c r="M14" s="21">
        <v>0</v>
      </c>
      <c r="N14" s="20">
        <v>0</v>
      </c>
      <c r="O14" s="2"/>
    </row>
    <row r="15" spans="3:16" x14ac:dyDescent="0.25">
      <c r="C15" s="2">
        <v>5</v>
      </c>
      <c r="D15" s="2" t="s">
        <v>13</v>
      </c>
      <c r="E15" s="22">
        <v>2018</v>
      </c>
      <c r="F15" s="27">
        <v>32798</v>
      </c>
      <c r="G15" s="20">
        <v>0</v>
      </c>
      <c r="H15" s="20">
        <v>1177.69</v>
      </c>
      <c r="I15" s="20">
        <v>0</v>
      </c>
      <c r="J15" s="20">
        <v>0</v>
      </c>
      <c r="K15" s="20">
        <v>32798</v>
      </c>
      <c r="L15" s="20">
        <v>5944.59</v>
      </c>
      <c r="M15" s="20">
        <f>K15+L15</f>
        <v>38742.589999999997</v>
      </c>
      <c r="N15" s="20">
        <v>0</v>
      </c>
      <c r="O15" s="2" t="s">
        <v>41</v>
      </c>
    </row>
    <row r="16" spans="3:16" x14ac:dyDescent="0.25">
      <c r="C16" s="6">
        <v>6</v>
      </c>
      <c r="D16" s="2" t="s">
        <v>14</v>
      </c>
      <c r="E16" s="22">
        <v>2018</v>
      </c>
      <c r="F16" s="27">
        <v>4208</v>
      </c>
      <c r="G16" s="20">
        <v>4208</v>
      </c>
      <c r="H16" s="20">
        <f>717.78+318.35</f>
        <v>1036.1300000000001</v>
      </c>
      <c r="I16" s="20">
        <v>0</v>
      </c>
      <c r="J16" s="20">
        <f t="shared" si="1"/>
        <v>4208</v>
      </c>
      <c r="K16" s="20">
        <v>0</v>
      </c>
      <c r="L16" s="20">
        <v>0</v>
      </c>
      <c r="M16" s="20">
        <v>0</v>
      </c>
      <c r="N16" s="20">
        <v>0</v>
      </c>
      <c r="O16" s="2"/>
    </row>
    <row r="17" spans="3:15" x14ac:dyDescent="0.25">
      <c r="C17" s="22">
        <v>14</v>
      </c>
      <c r="D17" s="4" t="s">
        <v>8</v>
      </c>
      <c r="E17" s="23">
        <v>2018</v>
      </c>
      <c r="F17" s="29">
        <f>SUM(F11:F16)</f>
        <v>98016.84</v>
      </c>
      <c r="G17" s="12">
        <f>SUM(G11:G16)</f>
        <v>56151</v>
      </c>
      <c r="H17" s="12">
        <f>SUM(H11:H16)</f>
        <v>3017.96</v>
      </c>
      <c r="I17" s="12">
        <f>SUM(I11:I16)</f>
        <v>0</v>
      </c>
      <c r="J17" s="18">
        <f t="shared" si="1"/>
        <v>56151</v>
      </c>
      <c r="K17" s="12">
        <f>SUM(K11:K16)</f>
        <v>41865.839999999997</v>
      </c>
      <c r="L17" s="12">
        <v>5944.59</v>
      </c>
      <c r="M17" s="18">
        <f>SUM(M11:M16)</f>
        <v>48728.119999999995</v>
      </c>
      <c r="N17" s="12">
        <f>SUM(N11:N16)</f>
        <v>0</v>
      </c>
      <c r="O17" s="2"/>
    </row>
    <row r="18" spans="3:15" x14ac:dyDescent="0.25">
      <c r="D18" s="1"/>
      <c r="F18" s="30"/>
    </row>
    <row r="19" spans="3:15" x14ac:dyDescent="0.25">
      <c r="D19" s="1"/>
      <c r="F19" s="30"/>
    </row>
  </sheetData>
  <mergeCells count="12">
    <mergeCell ref="O9:O10"/>
    <mergeCell ref="D6:O6"/>
    <mergeCell ref="I9:I10"/>
    <mergeCell ref="J9:J10"/>
    <mergeCell ref="K9:M9"/>
    <mergeCell ref="N9:N10"/>
    <mergeCell ref="C9:C10"/>
    <mergeCell ref="D9:D10"/>
    <mergeCell ref="E9:E10"/>
    <mergeCell ref="F9:F10"/>
    <mergeCell ref="G9:G10"/>
    <mergeCell ref="H9:H10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N26"/>
  <sheetViews>
    <sheetView tabSelected="1" view="pageBreakPreview" topLeftCell="A6" zoomScale="130" zoomScaleNormal="100" zoomScaleSheetLayoutView="130" workbookViewId="0">
      <selection activeCell="A4" sqref="A4:M6"/>
    </sheetView>
  </sheetViews>
  <sheetFormatPr defaultRowHeight="15" x14ac:dyDescent="0.25"/>
  <cols>
    <col min="1" max="1" width="4.7109375" customWidth="1"/>
    <col min="2" max="2" width="21.85546875" customWidth="1"/>
    <col min="3" max="3" width="7" customWidth="1"/>
    <col min="4" max="4" width="15.28515625" customWidth="1"/>
    <col min="5" max="5" width="10.42578125" customWidth="1"/>
    <col min="6" max="6" width="8.140625" hidden="1" customWidth="1"/>
    <col min="7" max="7" width="8.7109375" customWidth="1"/>
    <col min="8" max="8" width="8" customWidth="1"/>
    <col min="9" max="9" width="11.5703125" customWidth="1"/>
    <col min="10" max="10" width="12.140625" customWidth="1"/>
    <col min="11" max="11" width="9.5703125" customWidth="1"/>
    <col min="12" max="12" width="9.85546875" customWidth="1"/>
    <col min="13" max="13" width="22.5703125" customWidth="1"/>
  </cols>
  <sheetData>
    <row r="4" spans="1:14" ht="15" customHeight="1" x14ac:dyDescent="0.25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4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4" ht="41.2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ht="30" customHeight="1" x14ac:dyDescent="0.25">
      <c r="A7" s="34" t="s">
        <v>0</v>
      </c>
      <c r="B7" s="36" t="s">
        <v>1</v>
      </c>
      <c r="C7" s="36" t="s">
        <v>6</v>
      </c>
      <c r="D7" s="36" t="s">
        <v>2</v>
      </c>
      <c r="E7" s="34" t="s">
        <v>15</v>
      </c>
      <c r="F7" s="36" t="s">
        <v>4</v>
      </c>
      <c r="G7" s="32" t="s">
        <v>38</v>
      </c>
      <c r="H7" s="32" t="s">
        <v>37</v>
      </c>
      <c r="I7" s="34" t="s">
        <v>7</v>
      </c>
      <c r="J7" s="34"/>
      <c r="K7" s="34"/>
      <c r="L7" s="35" t="s">
        <v>10</v>
      </c>
      <c r="M7" s="44" t="s">
        <v>40</v>
      </c>
    </row>
    <row r="8" spans="1:14" x14ac:dyDescent="0.25">
      <c r="A8" s="34"/>
      <c r="B8" s="36"/>
      <c r="C8" s="36"/>
      <c r="D8" s="36"/>
      <c r="E8" s="34"/>
      <c r="F8" s="36"/>
      <c r="G8" s="33"/>
      <c r="H8" s="33"/>
      <c r="I8" s="5" t="s">
        <v>17</v>
      </c>
      <c r="J8" s="5" t="s">
        <v>18</v>
      </c>
      <c r="K8" s="5" t="s">
        <v>16</v>
      </c>
      <c r="L8" s="35"/>
      <c r="M8" s="44"/>
    </row>
    <row r="9" spans="1:14" x14ac:dyDescent="0.25">
      <c r="A9" s="3">
        <v>1</v>
      </c>
      <c r="B9" s="3" t="s">
        <v>19</v>
      </c>
      <c r="C9" s="3">
        <v>2018</v>
      </c>
      <c r="D9" s="20">
        <v>33070</v>
      </c>
      <c r="E9" s="20">
        <v>33070</v>
      </c>
      <c r="F9" s="20">
        <v>0</v>
      </c>
      <c r="G9" s="20">
        <v>0</v>
      </c>
      <c r="H9" s="20">
        <f>E9+G9</f>
        <v>33070</v>
      </c>
      <c r="I9" s="20">
        <v>0</v>
      </c>
      <c r="J9" s="20">
        <v>69</v>
      </c>
      <c r="K9" s="21">
        <v>69</v>
      </c>
      <c r="L9" s="20">
        <v>0</v>
      </c>
      <c r="M9" s="40"/>
      <c r="N9" s="17">
        <f>D9-E9-I9</f>
        <v>0</v>
      </c>
    </row>
    <row r="10" spans="1:14" x14ac:dyDescent="0.25">
      <c r="A10" s="3">
        <v>2</v>
      </c>
      <c r="B10" s="3" t="s">
        <v>20</v>
      </c>
      <c r="C10" s="22">
        <v>2018</v>
      </c>
      <c r="D10" s="20">
        <v>49566</v>
      </c>
      <c r="E10" s="20">
        <v>49566</v>
      </c>
      <c r="F10" s="20">
        <v>87.92</v>
      </c>
      <c r="G10" s="20">
        <v>0</v>
      </c>
      <c r="H10" s="20">
        <f t="shared" ref="H10:H21" si="0">E10+G10</f>
        <v>49566</v>
      </c>
      <c r="I10" s="20">
        <v>0</v>
      </c>
      <c r="J10" s="20">
        <v>0</v>
      </c>
      <c r="K10" s="21">
        <v>0</v>
      </c>
      <c r="L10" s="20">
        <v>0</v>
      </c>
      <c r="M10" s="40"/>
      <c r="N10" s="17">
        <f t="shared" ref="N10:N21" si="1">D10-E10-I10</f>
        <v>0</v>
      </c>
    </row>
    <row r="11" spans="1:14" x14ac:dyDescent="0.25">
      <c r="A11" s="3">
        <v>3</v>
      </c>
      <c r="B11" s="3" t="s">
        <v>21</v>
      </c>
      <c r="C11" s="22">
        <v>2018</v>
      </c>
      <c r="D11" s="20">
        <v>28253</v>
      </c>
      <c r="E11" s="20">
        <v>28253</v>
      </c>
      <c r="F11" s="20">
        <v>0</v>
      </c>
      <c r="G11" s="20">
        <v>0</v>
      </c>
      <c r="H11" s="20">
        <f t="shared" si="0"/>
        <v>28253</v>
      </c>
      <c r="I11" s="20">
        <v>0</v>
      </c>
      <c r="J11" s="20">
        <v>0</v>
      </c>
      <c r="K11" s="21">
        <v>0</v>
      </c>
      <c r="L11" s="20">
        <v>0</v>
      </c>
      <c r="M11" s="40"/>
      <c r="N11" s="17">
        <f t="shared" si="1"/>
        <v>0</v>
      </c>
    </row>
    <row r="12" spans="1:14" x14ac:dyDescent="0.25">
      <c r="A12" s="3">
        <v>4</v>
      </c>
      <c r="B12" s="3" t="s">
        <v>22</v>
      </c>
      <c r="C12" s="22">
        <v>2018</v>
      </c>
      <c r="D12" s="21">
        <v>42166</v>
      </c>
      <c r="E12" s="20">
        <v>42166</v>
      </c>
      <c r="F12" s="20">
        <v>524.25</v>
      </c>
      <c r="G12" s="20">
        <v>0</v>
      </c>
      <c r="H12" s="20">
        <f t="shared" si="0"/>
        <v>42166</v>
      </c>
      <c r="I12" s="20">
        <f>D12-E12</f>
        <v>0</v>
      </c>
      <c r="J12" s="20">
        <v>89</v>
      </c>
      <c r="K12" s="21">
        <v>0</v>
      </c>
      <c r="L12" s="20">
        <v>0</v>
      </c>
      <c r="M12" s="40"/>
      <c r="N12" s="17">
        <f t="shared" si="1"/>
        <v>0</v>
      </c>
    </row>
    <row r="13" spans="1:14" x14ac:dyDescent="0.25">
      <c r="A13" s="2">
        <v>5</v>
      </c>
      <c r="B13" s="2" t="s">
        <v>23</v>
      </c>
      <c r="C13" s="22">
        <v>2018</v>
      </c>
      <c r="D13" s="20">
        <v>44029</v>
      </c>
      <c r="E13" s="20">
        <v>13209</v>
      </c>
      <c r="F13" s="20">
        <v>1177.69</v>
      </c>
      <c r="G13" s="20">
        <v>0</v>
      </c>
      <c r="H13" s="20">
        <v>13209</v>
      </c>
      <c r="I13" s="20">
        <v>30820</v>
      </c>
      <c r="J13" s="20">
        <v>475.52</v>
      </c>
      <c r="K13" s="20">
        <f>I13+J13</f>
        <v>31295.52</v>
      </c>
      <c r="L13" s="20">
        <v>0</v>
      </c>
      <c r="M13" s="40"/>
      <c r="N13" s="17">
        <f t="shared" si="1"/>
        <v>0</v>
      </c>
    </row>
    <row r="14" spans="1:14" x14ac:dyDescent="0.25">
      <c r="A14" s="6">
        <v>6</v>
      </c>
      <c r="B14" s="2" t="s">
        <v>24</v>
      </c>
      <c r="C14" s="22">
        <v>2018</v>
      </c>
      <c r="D14" s="20">
        <v>34560</v>
      </c>
      <c r="E14" s="20">
        <v>10368</v>
      </c>
      <c r="F14" s="20">
        <f>717.78+318.35</f>
        <v>1036.1300000000001</v>
      </c>
      <c r="G14" s="20">
        <v>1036</v>
      </c>
      <c r="H14" s="20">
        <f t="shared" si="0"/>
        <v>11404</v>
      </c>
      <c r="I14" s="20">
        <v>24192</v>
      </c>
      <c r="J14" s="20">
        <v>767</v>
      </c>
      <c r="K14" s="20">
        <f>J14+I14</f>
        <v>24959</v>
      </c>
      <c r="L14" s="20">
        <v>0</v>
      </c>
      <c r="M14" s="40"/>
      <c r="N14" s="17">
        <f t="shared" si="1"/>
        <v>0</v>
      </c>
    </row>
    <row r="15" spans="1:14" x14ac:dyDescent="0.25">
      <c r="A15" s="2">
        <v>7</v>
      </c>
      <c r="B15" s="2" t="s">
        <v>25</v>
      </c>
      <c r="C15" s="22">
        <v>2018</v>
      </c>
      <c r="D15" s="20">
        <v>24963</v>
      </c>
      <c r="E15" s="20">
        <v>7489</v>
      </c>
      <c r="F15" s="20">
        <f>559.86+241.4</f>
        <v>801.26</v>
      </c>
      <c r="G15" s="20">
        <v>0</v>
      </c>
      <c r="H15" s="20">
        <f t="shared" si="0"/>
        <v>7489</v>
      </c>
      <c r="I15" s="20">
        <v>17474</v>
      </c>
      <c r="J15" s="20">
        <v>554.17999999999995</v>
      </c>
      <c r="K15" s="20">
        <f>J15+I15</f>
        <v>18028.18</v>
      </c>
      <c r="L15" s="20">
        <v>0</v>
      </c>
      <c r="M15" s="40"/>
      <c r="N15" s="17">
        <f t="shared" si="1"/>
        <v>0</v>
      </c>
    </row>
    <row r="16" spans="1:14" x14ac:dyDescent="0.25">
      <c r="A16" s="2">
        <v>8</v>
      </c>
      <c r="B16" s="2" t="s">
        <v>26</v>
      </c>
      <c r="C16" s="22">
        <v>2018</v>
      </c>
      <c r="D16" s="20">
        <v>95037.72</v>
      </c>
      <c r="E16" s="20">
        <v>63425</v>
      </c>
      <c r="F16" s="20">
        <v>3055.44</v>
      </c>
      <c r="G16" s="20">
        <v>0</v>
      </c>
      <c r="H16" s="20">
        <v>63041</v>
      </c>
      <c r="I16" s="20">
        <v>31612.560000000001</v>
      </c>
      <c r="J16" s="20">
        <v>853.56</v>
      </c>
      <c r="K16" s="20">
        <f>I16+J16</f>
        <v>32466.120000000003</v>
      </c>
      <c r="L16" s="20">
        <v>0</v>
      </c>
      <c r="M16" s="40"/>
      <c r="N16" s="17">
        <f t="shared" si="1"/>
        <v>0.15999999999985448</v>
      </c>
    </row>
    <row r="17" spans="1:14" x14ac:dyDescent="0.25">
      <c r="A17" s="2">
        <v>9</v>
      </c>
      <c r="B17" s="2" t="s">
        <v>11</v>
      </c>
      <c r="C17" s="22">
        <v>2018</v>
      </c>
      <c r="D17" s="20">
        <v>106443</v>
      </c>
      <c r="E17" s="20">
        <v>40500</v>
      </c>
      <c r="F17" s="20">
        <v>2140.02</v>
      </c>
      <c r="G17" s="25">
        <v>0</v>
      </c>
      <c r="H17" s="20">
        <f>E17+G17</f>
        <v>40500</v>
      </c>
      <c r="I17" s="20">
        <v>65943</v>
      </c>
      <c r="J17" s="20">
        <v>18521.849999999999</v>
      </c>
      <c r="K17" s="20">
        <v>97913.17</v>
      </c>
      <c r="L17" s="20">
        <v>0</v>
      </c>
      <c r="M17" s="43" t="s">
        <v>42</v>
      </c>
      <c r="N17" s="17">
        <f t="shared" si="1"/>
        <v>0</v>
      </c>
    </row>
    <row r="18" spans="1:14" x14ac:dyDescent="0.25">
      <c r="A18" s="2">
        <v>10</v>
      </c>
      <c r="B18" s="2" t="s">
        <v>27</v>
      </c>
      <c r="C18" s="22">
        <v>2018</v>
      </c>
      <c r="D18" s="20">
        <v>30527</v>
      </c>
      <c r="E18" s="20">
        <v>30527</v>
      </c>
      <c r="F18" s="20">
        <v>0</v>
      </c>
      <c r="G18" s="20">
        <v>0</v>
      </c>
      <c r="H18" s="20">
        <f t="shared" si="0"/>
        <v>30527</v>
      </c>
      <c r="I18" s="20">
        <v>0</v>
      </c>
      <c r="J18" s="20">
        <v>0</v>
      </c>
      <c r="K18" s="20">
        <v>0</v>
      </c>
      <c r="L18" s="20">
        <v>0</v>
      </c>
      <c r="M18" s="40"/>
      <c r="N18" s="17">
        <f t="shared" si="1"/>
        <v>0</v>
      </c>
    </row>
    <row r="19" spans="1:14" x14ac:dyDescent="0.25">
      <c r="A19" s="2">
        <v>11</v>
      </c>
      <c r="B19" s="2" t="s">
        <v>28</v>
      </c>
      <c r="C19" s="22">
        <v>2018</v>
      </c>
      <c r="D19" s="20">
        <v>53954</v>
      </c>
      <c r="E19" s="20">
        <v>31546</v>
      </c>
      <c r="F19" s="20">
        <v>3299.54</v>
      </c>
      <c r="G19" s="20">
        <f>H19-E19</f>
        <v>954</v>
      </c>
      <c r="H19" s="20">
        <v>32500</v>
      </c>
      <c r="I19" s="20">
        <f>K19-J19</f>
        <v>22408</v>
      </c>
      <c r="J19" s="20">
        <v>620</v>
      </c>
      <c r="K19" s="20">
        <v>23028</v>
      </c>
      <c r="L19" s="20">
        <v>0</v>
      </c>
      <c r="M19" s="40"/>
      <c r="N19" s="17">
        <f t="shared" si="1"/>
        <v>0</v>
      </c>
    </row>
    <row r="20" spans="1:14" x14ac:dyDescent="0.25">
      <c r="A20" s="2">
        <v>12</v>
      </c>
      <c r="B20" s="2" t="s">
        <v>39</v>
      </c>
      <c r="C20" s="22">
        <v>2018</v>
      </c>
      <c r="D20" s="20">
        <v>39142</v>
      </c>
      <c r="E20" s="20">
        <v>24232</v>
      </c>
      <c r="F20" s="20">
        <v>3303.96</v>
      </c>
      <c r="G20" s="20">
        <v>0</v>
      </c>
      <c r="H20" s="20">
        <v>24818.400000000001</v>
      </c>
      <c r="I20" s="20">
        <v>14910</v>
      </c>
      <c r="J20" s="20">
        <v>402.59</v>
      </c>
      <c r="K20" s="20">
        <v>15313.34</v>
      </c>
      <c r="L20" s="20">
        <v>0</v>
      </c>
      <c r="M20" s="40"/>
      <c r="N20" s="17">
        <f t="shared" si="1"/>
        <v>0</v>
      </c>
    </row>
    <row r="21" spans="1:14" x14ac:dyDescent="0.25">
      <c r="A21" s="3">
        <v>14</v>
      </c>
      <c r="B21" s="4" t="s">
        <v>8</v>
      </c>
      <c r="C21" s="5">
        <v>2018</v>
      </c>
      <c r="D21" s="12">
        <f>SUM(D9:D20)</f>
        <v>581710.72</v>
      </c>
      <c r="E21" s="12">
        <f t="shared" ref="E21:L21" si="2">SUM(E9:E20)</f>
        <v>374351</v>
      </c>
      <c r="F21" s="12">
        <f t="shared" si="2"/>
        <v>15426.21</v>
      </c>
      <c r="G21" s="12">
        <f t="shared" si="2"/>
        <v>1990</v>
      </c>
      <c r="H21" s="18">
        <f t="shared" si="0"/>
        <v>376341</v>
      </c>
      <c r="I21" s="12">
        <f t="shared" si="2"/>
        <v>207359.56</v>
      </c>
      <c r="J21" s="12">
        <v>18521.849999999999</v>
      </c>
      <c r="K21" s="18">
        <f t="shared" si="2"/>
        <v>243072.33</v>
      </c>
      <c r="L21" s="12">
        <f t="shared" si="2"/>
        <v>0</v>
      </c>
      <c r="M21" s="40"/>
      <c r="N21" s="17">
        <f t="shared" si="1"/>
        <v>0.15999999997438863</v>
      </c>
    </row>
    <row r="23" spans="1:14" x14ac:dyDescent="0.25">
      <c r="C23" s="26"/>
      <c r="E23" s="17"/>
    </row>
    <row r="24" spans="1:14" x14ac:dyDescent="0.25">
      <c r="C24" s="26"/>
    </row>
    <row r="26" spans="1:14" x14ac:dyDescent="0.25">
      <c r="D26" s="17">
        <f>D21-I21-E21</f>
        <v>0.15999999997438863</v>
      </c>
    </row>
  </sheetData>
  <mergeCells count="12">
    <mergeCell ref="M7:M8"/>
    <mergeCell ref="A4:M6"/>
    <mergeCell ref="G7:G8"/>
    <mergeCell ref="I7:K7"/>
    <mergeCell ref="L7:L8"/>
    <mergeCell ref="A7:A8"/>
    <mergeCell ref="B7:B8"/>
    <mergeCell ref="C7:C8"/>
    <mergeCell ref="D7:D8"/>
    <mergeCell ref="E7:E8"/>
    <mergeCell ref="F7:F8"/>
    <mergeCell ref="H7:H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0:K19"/>
  <sheetViews>
    <sheetView topLeftCell="A4" workbookViewId="0">
      <selection activeCell="G17" sqref="G17"/>
    </sheetView>
  </sheetViews>
  <sheetFormatPr defaultRowHeight="15" x14ac:dyDescent="0.25"/>
  <cols>
    <col min="1" max="1" width="5.5703125" customWidth="1"/>
    <col min="2" max="2" width="25.5703125" customWidth="1"/>
    <col min="3" max="3" width="15.85546875" customWidth="1"/>
    <col min="4" max="4" width="10.5703125" customWidth="1"/>
    <col min="5" max="5" width="9.42578125" hidden="1" customWidth="1"/>
    <col min="8" max="9" width="11.7109375" customWidth="1"/>
    <col min="10" max="10" width="11.140625" customWidth="1"/>
    <col min="11" max="11" width="11.42578125" customWidth="1"/>
  </cols>
  <sheetData>
    <row r="10" spans="1:11" x14ac:dyDescent="0.25">
      <c r="A10" s="37" t="s">
        <v>33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x14ac:dyDescent="0.25">
      <c r="A13" s="34" t="s">
        <v>0</v>
      </c>
      <c r="B13" s="36" t="s">
        <v>30</v>
      </c>
      <c r="C13" s="36" t="s">
        <v>2</v>
      </c>
      <c r="D13" s="34" t="s">
        <v>15</v>
      </c>
      <c r="E13" s="36" t="s">
        <v>4</v>
      </c>
      <c r="F13" s="15" t="s">
        <v>3</v>
      </c>
      <c r="G13" s="15" t="s">
        <v>34</v>
      </c>
      <c r="H13" s="34" t="s">
        <v>7</v>
      </c>
      <c r="I13" s="34"/>
      <c r="J13" s="34"/>
      <c r="K13" s="35" t="s">
        <v>10</v>
      </c>
    </row>
    <row r="14" spans="1:11" x14ac:dyDescent="0.25">
      <c r="A14" s="34"/>
      <c r="B14" s="36"/>
      <c r="C14" s="36"/>
      <c r="D14" s="34"/>
      <c r="E14" s="36"/>
      <c r="F14" s="16" t="s">
        <v>36</v>
      </c>
      <c r="G14" s="16" t="s">
        <v>35</v>
      </c>
      <c r="H14" s="8" t="s">
        <v>17</v>
      </c>
      <c r="I14" s="8" t="s">
        <v>18</v>
      </c>
      <c r="J14" s="8" t="s">
        <v>16</v>
      </c>
      <c r="K14" s="35"/>
    </row>
    <row r="15" spans="1:11" x14ac:dyDescent="0.25">
      <c r="A15" s="8">
        <v>1</v>
      </c>
      <c r="B15" s="8" t="s">
        <v>31</v>
      </c>
      <c r="C15" s="4">
        <v>527832</v>
      </c>
      <c r="D15" s="12">
        <v>326448</v>
      </c>
      <c r="E15" s="12">
        <v>16472.580000000002</v>
      </c>
      <c r="F15" s="12">
        <v>2599</v>
      </c>
      <c r="G15" s="12">
        <f>D15+F15</f>
        <v>329047</v>
      </c>
      <c r="H15" s="12">
        <v>201384</v>
      </c>
      <c r="I15" s="12">
        <v>12827.65</v>
      </c>
      <c r="J15" s="13">
        <v>214211.7</v>
      </c>
      <c r="K15" s="12">
        <v>5851</v>
      </c>
    </row>
    <row r="16" spans="1:11" x14ac:dyDescent="0.25">
      <c r="A16" s="8">
        <v>2</v>
      </c>
      <c r="B16" s="8" t="s">
        <v>32</v>
      </c>
      <c r="C16" s="4">
        <v>293514</v>
      </c>
      <c r="D16" s="12">
        <v>268172.28000000003</v>
      </c>
      <c r="E16" s="12">
        <v>22125.35</v>
      </c>
      <c r="F16" s="12">
        <v>11131.3</v>
      </c>
      <c r="G16" s="12">
        <f t="shared" ref="G16:G17" si="0">D16+F16</f>
        <v>279303.58</v>
      </c>
      <c r="H16" s="12">
        <v>25341.72</v>
      </c>
      <c r="I16" s="12">
        <v>10994.04</v>
      </c>
      <c r="J16" s="13">
        <v>36336.370000000003</v>
      </c>
      <c r="K16" s="12">
        <v>2226.4</v>
      </c>
    </row>
    <row r="17" spans="1:11" s="11" customFormat="1" x14ac:dyDescent="0.25">
      <c r="A17" s="9"/>
      <c r="B17" s="10" t="s">
        <v>8</v>
      </c>
      <c r="C17" s="10">
        <f>C15+C16</f>
        <v>821346</v>
      </c>
      <c r="D17" s="14">
        <f t="shared" ref="D17:K17" si="1">D15+D16</f>
        <v>594620.28</v>
      </c>
      <c r="E17" s="14">
        <f t="shared" si="1"/>
        <v>38597.93</v>
      </c>
      <c r="F17" s="14">
        <f t="shared" si="1"/>
        <v>13730.3</v>
      </c>
      <c r="G17" s="18">
        <f t="shared" si="0"/>
        <v>608350.58000000007</v>
      </c>
      <c r="H17" s="14">
        <f t="shared" si="1"/>
        <v>226725.72</v>
      </c>
      <c r="I17" s="14">
        <f t="shared" si="1"/>
        <v>23821.690000000002</v>
      </c>
      <c r="J17" s="19">
        <f t="shared" si="1"/>
        <v>250548.07</v>
      </c>
      <c r="K17" s="14">
        <f t="shared" si="1"/>
        <v>8077.4</v>
      </c>
    </row>
    <row r="19" spans="1:11" x14ac:dyDescent="0.25">
      <c r="G19" s="17"/>
    </row>
  </sheetData>
  <mergeCells count="8">
    <mergeCell ref="A10:K12"/>
    <mergeCell ref="A13:A14"/>
    <mergeCell ref="B13:B14"/>
    <mergeCell ref="C13:C14"/>
    <mergeCell ref="D13:D14"/>
    <mergeCell ref="E13:E14"/>
    <mergeCell ref="H13:J13"/>
    <mergeCell ref="K13:K1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2</vt:i4>
      </vt:variant>
    </vt:vector>
  </HeadingPairs>
  <TitlesOfParts>
    <vt:vector size="5" baseType="lpstr">
      <vt:lpstr>ISLAZURI</vt:lpstr>
      <vt:lpstr>PĂȘUNI</vt:lpstr>
      <vt:lpstr>TOTAL</vt:lpstr>
      <vt:lpstr>ISLAZURI!Zona_de_imprimat</vt:lpstr>
      <vt:lpstr>PĂȘUNI!Zona_de_imprimat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2018-11-08T14:27:45Z</dcterms:modified>
</cp:coreProperties>
</file>