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noiembrie\draft ph cont executie trim III 2020\"/>
    </mc:Choice>
  </mc:AlternateContent>
  <xr:revisionPtr revIDLastSave="0" documentId="13_ncr:1_{143695ED-E608-4AF1-9868-23C1A261086D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1" i="1" l="1"/>
  <c r="F190" i="1"/>
  <c r="I189" i="1"/>
  <c r="I185" i="1" s="1"/>
  <c r="H189" i="1"/>
  <c r="G189" i="1"/>
  <c r="E189" i="1"/>
  <c r="D189" i="1"/>
  <c r="F188" i="1"/>
  <c r="F187" i="1"/>
  <c r="I186" i="1"/>
  <c r="H186" i="1"/>
  <c r="G186" i="1"/>
  <c r="G185" i="1" s="1"/>
  <c r="E186" i="1"/>
  <c r="E185" i="1" s="1"/>
  <c r="D186" i="1"/>
  <c r="F184" i="1"/>
  <c r="F183" i="1"/>
  <c r="I182" i="1"/>
  <c r="I181" i="1" s="1"/>
  <c r="I180" i="1" s="1"/>
  <c r="H182" i="1"/>
  <c r="H181" i="1" s="1"/>
  <c r="H180" i="1" s="1"/>
  <c r="G182" i="1"/>
  <c r="F182" i="1" s="1"/>
  <c r="E182" i="1"/>
  <c r="D182" i="1"/>
  <c r="D181" i="1" s="1"/>
  <c r="D180" i="1" s="1"/>
  <c r="E181" i="1"/>
  <c r="E180" i="1" s="1"/>
  <c r="F179" i="1"/>
  <c r="F178" i="1"/>
  <c r="F177" i="1"/>
  <c r="I176" i="1"/>
  <c r="H176" i="1"/>
  <c r="G176" i="1"/>
  <c r="G175" i="1" s="1"/>
  <c r="F175" i="1" s="1"/>
  <c r="F176" i="1"/>
  <c r="E176" i="1"/>
  <c r="E175" i="1" s="1"/>
  <c r="D176" i="1"/>
  <c r="D175" i="1" s="1"/>
  <c r="I175" i="1"/>
  <c r="H175" i="1"/>
  <c r="F174" i="1"/>
  <c r="I173" i="1"/>
  <c r="I172" i="1" s="1"/>
  <c r="I171" i="1" s="1"/>
  <c r="I170" i="1" s="1"/>
  <c r="H173" i="1"/>
  <c r="G173" i="1"/>
  <c r="G172" i="1" s="1"/>
  <c r="E173" i="1"/>
  <c r="E172" i="1" s="1"/>
  <c r="E171" i="1" s="1"/>
  <c r="E170" i="1" s="1"/>
  <c r="D173" i="1"/>
  <c r="H172" i="1"/>
  <c r="H171" i="1" s="1"/>
  <c r="H170" i="1" s="1"/>
  <c r="D172" i="1"/>
  <c r="D171" i="1" s="1"/>
  <c r="D170" i="1" s="1"/>
  <c r="F163" i="1"/>
  <c r="K163" i="1" s="1"/>
  <c r="J162" i="1"/>
  <c r="I162" i="1"/>
  <c r="H162" i="1"/>
  <c r="G162" i="1"/>
  <c r="E162" i="1"/>
  <c r="D162" i="1"/>
  <c r="F161" i="1"/>
  <c r="K161" i="1" s="1"/>
  <c r="F160" i="1"/>
  <c r="K160" i="1" s="1"/>
  <c r="F159" i="1"/>
  <c r="K159" i="1" s="1"/>
  <c r="F158" i="1"/>
  <c r="K158" i="1" s="1"/>
  <c r="J157" i="1"/>
  <c r="I157" i="1"/>
  <c r="H157" i="1"/>
  <c r="G157" i="1"/>
  <c r="E157" i="1"/>
  <c r="D157" i="1"/>
  <c r="E156" i="1"/>
  <c r="E155" i="1" s="1"/>
  <c r="F154" i="1"/>
  <c r="K154" i="1" s="1"/>
  <c r="J153" i="1"/>
  <c r="I153" i="1"/>
  <c r="H153" i="1"/>
  <c r="G153" i="1"/>
  <c r="E153" i="1"/>
  <c r="D153" i="1"/>
  <c r="F152" i="1"/>
  <c r="K152" i="1" s="1"/>
  <c r="F151" i="1"/>
  <c r="K151" i="1" s="1"/>
  <c r="J150" i="1"/>
  <c r="I150" i="1"/>
  <c r="H150" i="1"/>
  <c r="G150" i="1"/>
  <c r="F150" i="1" s="1"/>
  <c r="E150" i="1"/>
  <c r="D150" i="1"/>
  <c r="F149" i="1"/>
  <c r="K149" i="1" s="1"/>
  <c r="J148" i="1"/>
  <c r="I148" i="1"/>
  <c r="I147" i="1" s="1"/>
  <c r="H148" i="1"/>
  <c r="G148" i="1"/>
  <c r="G147" i="1" s="1"/>
  <c r="E148" i="1"/>
  <c r="E147" i="1" s="1"/>
  <c r="D148" i="1"/>
  <c r="D147" i="1" s="1"/>
  <c r="J147" i="1"/>
  <c r="F146" i="1"/>
  <c r="K146" i="1" s="1"/>
  <c r="J145" i="1"/>
  <c r="I145" i="1"/>
  <c r="H145" i="1"/>
  <c r="G145" i="1"/>
  <c r="E145" i="1"/>
  <c r="D145" i="1"/>
  <c r="F144" i="1"/>
  <c r="K144" i="1" s="1"/>
  <c r="F143" i="1"/>
  <c r="K143" i="1" s="1"/>
  <c r="J142" i="1"/>
  <c r="I142" i="1"/>
  <c r="H142" i="1"/>
  <c r="G142" i="1"/>
  <c r="E142" i="1"/>
  <c r="D142" i="1"/>
  <c r="F140" i="1"/>
  <c r="K140" i="1" s="1"/>
  <c r="J139" i="1"/>
  <c r="J138" i="1" s="1"/>
  <c r="J137" i="1" s="1"/>
  <c r="I139" i="1"/>
  <c r="I138" i="1" s="1"/>
  <c r="I137" i="1" s="1"/>
  <c r="H139" i="1"/>
  <c r="G139" i="1"/>
  <c r="G138" i="1" s="1"/>
  <c r="G137" i="1" s="1"/>
  <c r="E139" i="1"/>
  <c r="E138" i="1" s="1"/>
  <c r="E137" i="1" s="1"/>
  <c r="D139" i="1"/>
  <c r="D138" i="1" s="1"/>
  <c r="D137" i="1" s="1"/>
  <c r="F135" i="1"/>
  <c r="K135" i="1" s="1"/>
  <c r="J134" i="1"/>
  <c r="I134" i="1"/>
  <c r="H134" i="1"/>
  <c r="G134" i="1"/>
  <c r="E134" i="1"/>
  <c r="D134" i="1"/>
  <c r="D133" i="1" s="1"/>
  <c r="J133" i="1"/>
  <c r="I133" i="1"/>
  <c r="H133" i="1"/>
  <c r="E133" i="1"/>
  <c r="F132" i="1"/>
  <c r="K132" i="1" s="1"/>
  <c r="F131" i="1"/>
  <c r="K131" i="1" s="1"/>
  <c r="F130" i="1"/>
  <c r="K130" i="1" s="1"/>
  <c r="F129" i="1"/>
  <c r="K129" i="1" s="1"/>
  <c r="J128" i="1"/>
  <c r="I128" i="1"/>
  <c r="H128" i="1"/>
  <c r="G128" i="1"/>
  <c r="G127" i="1" s="1"/>
  <c r="F127" i="1" s="1"/>
  <c r="E128" i="1"/>
  <c r="E127" i="1" s="1"/>
  <c r="D128" i="1"/>
  <c r="D127" i="1" s="1"/>
  <c r="J127" i="1"/>
  <c r="I127" i="1"/>
  <c r="H127" i="1"/>
  <c r="F126" i="1"/>
  <c r="K126" i="1" s="1"/>
  <c r="J125" i="1"/>
  <c r="I125" i="1"/>
  <c r="H125" i="1"/>
  <c r="G125" i="1"/>
  <c r="E125" i="1"/>
  <c r="D125" i="1"/>
  <c r="F124" i="1"/>
  <c r="K124" i="1" s="1"/>
  <c r="F123" i="1"/>
  <c r="K123" i="1" s="1"/>
  <c r="F122" i="1"/>
  <c r="K122" i="1" s="1"/>
  <c r="J121" i="1"/>
  <c r="I121" i="1"/>
  <c r="H121" i="1"/>
  <c r="G121" i="1"/>
  <c r="E121" i="1"/>
  <c r="D121" i="1"/>
  <c r="F119" i="1"/>
  <c r="K119" i="1" s="1"/>
  <c r="F118" i="1"/>
  <c r="K118" i="1" s="1"/>
  <c r="F117" i="1"/>
  <c r="K117" i="1" s="1"/>
  <c r="F116" i="1"/>
  <c r="K116" i="1" s="1"/>
  <c r="F115" i="1"/>
  <c r="K115" i="1" s="1"/>
  <c r="J114" i="1"/>
  <c r="I114" i="1"/>
  <c r="H114" i="1"/>
  <c r="G114" i="1"/>
  <c r="F114" i="1" s="1"/>
  <c r="E114" i="1"/>
  <c r="D114" i="1"/>
  <c r="F113" i="1"/>
  <c r="K113" i="1" s="1"/>
  <c r="F112" i="1"/>
  <c r="K112" i="1" s="1"/>
  <c r="J111" i="1"/>
  <c r="I111" i="1"/>
  <c r="H111" i="1"/>
  <c r="G111" i="1"/>
  <c r="E111" i="1"/>
  <c r="D111" i="1"/>
  <c r="F108" i="1"/>
  <c r="K108" i="1" s="1"/>
  <c r="F107" i="1"/>
  <c r="K107" i="1" s="1"/>
  <c r="F106" i="1"/>
  <c r="K106" i="1" s="1"/>
  <c r="J105" i="1"/>
  <c r="I105" i="1"/>
  <c r="H105" i="1"/>
  <c r="G105" i="1"/>
  <c r="E105" i="1"/>
  <c r="D105" i="1"/>
  <c r="F104" i="1"/>
  <c r="K104" i="1" s="1"/>
  <c r="J103" i="1"/>
  <c r="J102" i="1" s="1"/>
  <c r="J101" i="1" s="1"/>
  <c r="I103" i="1"/>
  <c r="H103" i="1"/>
  <c r="G103" i="1"/>
  <c r="G102" i="1" s="1"/>
  <c r="G101" i="1" s="1"/>
  <c r="E103" i="1"/>
  <c r="D103" i="1"/>
  <c r="D102" i="1" s="1"/>
  <c r="D101" i="1" s="1"/>
  <c r="J141" i="1" l="1"/>
  <c r="J136" i="1" s="1"/>
  <c r="D156" i="1"/>
  <c r="D155" i="1" s="1"/>
  <c r="F189" i="1"/>
  <c r="I102" i="1"/>
  <c r="I101" i="1" s="1"/>
  <c r="F125" i="1"/>
  <c r="E120" i="1"/>
  <c r="F186" i="1"/>
  <c r="G181" i="1"/>
  <c r="G180" i="1" s="1"/>
  <c r="F180" i="1" s="1"/>
  <c r="D120" i="1"/>
  <c r="D185" i="1"/>
  <c r="D169" i="1" s="1"/>
  <c r="G156" i="1"/>
  <c r="G155" i="1" s="1"/>
  <c r="I110" i="1"/>
  <c r="I109" i="1" s="1"/>
  <c r="K114" i="1"/>
  <c r="K150" i="1"/>
  <c r="H185" i="1"/>
  <c r="F185" i="1" s="1"/>
  <c r="J110" i="1"/>
  <c r="J109" i="1" s="1"/>
  <c r="F142" i="1"/>
  <c r="K142" i="1" s="1"/>
  <c r="J156" i="1"/>
  <c r="J155" i="1" s="1"/>
  <c r="F173" i="1"/>
  <c r="H169" i="1"/>
  <c r="I169" i="1"/>
  <c r="E169" i="1"/>
  <c r="F172" i="1"/>
  <c r="G171" i="1"/>
  <c r="F181" i="1"/>
  <c r="G110" i="1"/>
  <c r="G109" i="1" s="1"/>
  <c r="J120" i="1"/>
  <c r="J100" i="1" s="1"/>
  <c r="I156" i="1"/>
  <c r="I155" i="1" s="1"/>
  <c r="K127" i="1"/>
  <c r="D141" i="1"/>
  <c r="D136" i="1" s="1"/>
  <c r="E102" i="1"/>
  <c r="E101" i="1" s="1"/>
  <c r="K125" i="1"/>
  <c r="E141" i="1"/>
  <c r="E136" i="1" s="1"/>
  <c r="F105" i="1"/>
  <c r="K105" i="1" s="1"/>
  <c r="H110" i="1"/>
  <c r="H109" i="1" s="1"/>
  <c r="G141" i="1"/>
  <c r="G136" i="1" s="1"/>
  <c r="F162" i="1"/>
  <c r="K162" i="1" s="1"/>
  <c r="F121" i="1"/>
  <c r="K121" i="1" s="1"/>
  <c r="F139" i="1"/>
  <c r="K139" i="1" s="1"/>
  <c r="F157" i="1"/>
  <c r="K157" i="1" s="1"/>
  <c r="F148" i="1"/>
  <c r="K148" i="1" s="1"/>
  <c r="D110" i="1"/>
  <c r="D109" i="1" s="1"/>
  <c r="E110" i="1"/>
  <c r="E109" i="1" s="1"/>
  <c r="F109" i="1"/>
  <c r="F103" i="1"/>
  <c r="K103" i="1" s="1"/>
  <c r="I120" i="1"/>
  <c r="F145" i="1"/>
  <c r="K145" i="1" s="1"/>
  <c r="F111" i="1"/>
  <c r="K111" i="1" s="1"/>
  <c r="G120" i="1"/>
  <c r="F128" i="1"/>
  <c r="K128" i="1" s="1"/>
  <c r="F134" i="1"/>
  <c r="K134" i="1" s="1"/>
  <c r="F153" i="1"/>
  <c r="K153" i="1" s="1"/>
  <c r="I141" i="1"/>
  <c r="I136" i="1" s="1"/>
  <c r="H102" i="1"/>
  <c r="H101" i="1" s="1"/>
  <c r="H120" i="1"/>
  <c r="F120" i="1" s="1"/>
  <c r="H138" i="1"/>
  <c r="H137" i="1" s="1"/>
  <c r="F137" i="1" s="1"/>
  <c r="K137" i="1" s="1"/>
  <c r="H147" i="1"/>
  <c r="H141" i="1" s="1"/>
  <c r="H156" i="1"/>
  <c r="H155" i="1" s="1"/>
  <c r="G133" i="1"/>
  <c r="F133" i="1" s="1"/>
  <c r="K133" i="1" s="1"/>
  <c r="G15" i="3"/>
  <c r="G14" i="3" s="1"/>
  <c r="D16" i="3"/>
  <c r="D15" i="3" s="1"/>
  <c r="D14" i="3" s="1"/>
  <c r="D13" i="3" s="1"/>
  <c r="E16" i="3"/>
  <c r="E15" i="3" s="1"/>
  <c r="E14" i="3" s="1"/>
  <c r="E13" i="3" s="1"/>
  <c r="E12" i="3" s="1"/>
  <c r="G16" i="3"/>
  <c r="F16" i="3" s="1"/>
  <c r="K16" i="3" s="1"/>
  <c r="H16" i="3"/>
  <c r="H15" i="3" s="1"/>
  <c r="H14" i="3" s="1"/>
  <c r="H13" i="3" s="1"/>
  <c r="H12" i="3" s="1"/>
  <c r="I16" i="3"/>
  <c r="I15" i="3" s="1"/>
  <c r="I14" i="3" s="1"/>
  <c r="I13" i="3" s="1"/>
  <c r="J16" i="3"/>
  <c r="J15" i="3" s="1"/>
  <c r="J14" i="3" s="1"/>
  <c r="J13" i="3" s="1"/>
  <c r="F17" i="3"/>
  <c r="K17" i="3"/>
  <c r="G18" i="3"/>
  <c r="F18" i="3" s="1"/>
  <c r="D19" i="3"/>
  <c r="D18" i="3" s="1"/>
  <c r="E19" i="3"/>
  <c r="E18" i="3" s="1"/>
  <c r="G19" i="3"/>
  <c r="F19" i="3" s="1"/>
  <c r="K19" i="3" s="1"/>
  <c r="H19" i="3"/>
  <c r="H18" i="3" s="1"/>
  <c r="I19" i="3"/>
  <c r="I18" i="3" s="1"/>
  <c r="J19" i="3"/>
  <c r="J18" i="3" s="1"/>
  <c r="F20" i="3"/>
  <c r="K20" i="3"/>
  <c r="F21" i="3"/>
  <c r="K21" i="3"/>
  <c r="F22" i="3"/>
  <c r="K22" i="3"/>
  <c r="G24" i="3"/>
  <c r="G23" i="3" s="1"/>
  <c r="F23" i="3" s="1"/>
  <c r="D25" i="3"/>
  <c r="D24" i="3" s="1"/>
  <c r="D23" i="3" s="1"/>
  <c r="E25" i="3"/>
  <c r="E24" i="3" s="1"/>
  <c r="E23" i="3" s="1"/>
  <c r="G25" i="3"/>
  <c r="F25" i="3" s="1"/>
  <c r="K25" i="3" s="1"/>
  <c r="H25" i="3"/>
  <c r="H24" i="3" s="1"/>
  <c r="H23" i="3" s="1"/>
  <c r="I25" i="3"/>
  <c r="I24" i="3" s="1"/>
  <c r="I23" i="3" s="1"/>
  <c r="J25" i="3"/>
  <c r="J24" i="3" s="1"/>
  <c r="J23" i="3" s="1"/>
  <c r="F26" i="3"/>
  <c r="K26" i="3"/>
  <c r="F27" i="3"/>
  <c r="K27" i="3"/>
  <c r="D28" i="3"/>
  <c r="E28" i="3"/>
  <c r="J28" i="3"/>
  <c r="D29" i="3"/>
  <c r="E29" i="3"/>
  <c r="G29" i="3"/>
  <c r="G28" i="3" s="1"/>
  <c r="H29" i="3"/>
  <c r="H28" i="3" s="1"/>
  <c r="I29" i="3"/>
  <c r="I28" i="3" s="1"/>
  <c r="J29" i="3"/>
  <c r="F30" i="3"/>
  <c r="K30" i="3"/>
  <c r="F31" i="3"/>
  <c r="K31" i="3"/>
  <c r="D32" i="3"/>
  <c r="E32" i="3"/>
  <c r="G32" i="3"/>
  <c r="F32" i="3" s="1"/>
  <c r="K32" i="3" s="1"/>
  <c r="H32" i="3"/>
  <c r="I32" i="3"/>
  <c r="J32" i="3"/>
  <c r="F33" i="3"/>
  <c r="K33" i="3"/>
  <c r="F34" i="3"/>
  <c r="K34" i="3"/>
  <c r="G15" i="2"/>
  <c r="D17" i="2"/>
  <c r="E17" i="2"/>
  <c r="G17" i="2"/>
  <c r="G16" i="2" s="1"/>
  <c r="H17" i="2"/>
  <c r="H16" i="2" s="1"/>
  <c r="H15" i="2" s="1"/>
  <c r="I17" i="2"/>
  <c r="I16" i="2" s="1"/>
  <c r="I15" i="2" s="1"/>
  <c r="J17" i="2"/>
  <c r="F18" i="2"/>
  <c r="K18" i="2"/>
  <c r="D19" i="2"/>
  <c r="D16" i="2" s="1"/>
  <c r="D15" i="2" s="1"/>
  <c r="D14" i="2" s="1"/>
  <c r="E19" i="2"/>
  <c r="E16" i="2" s="1"/>
  <c r="E15" i="2" s="1"/>
  <c r="G19" i="2"/>
  <c r="F19" i="2" s="1"/>
  <c r="K19" i="2" s="1"/>
  <c r="H19" i="2"/>
  <c r="I19" i="2"/>
  <c r="J19" i="2"/>
  <c r="J16" i="2" s="1"/>
  <c r="J15" i="2" s="1"/>
  <c r="J14" i="2" s="1"/>
  <c r="F20" i="2"/>
  <c r="K20" i="2"/>
  <c r="F21" i="2"/>
  <c r="K21" i="2"/>
  <c r="F22" i="2"/>
  <c r="K22" i="2" s="1"/>
  <c r="G24" i="2"/>
  <c r="G23" i="2" s="1"/>
  <c r="D25" i="2"/>
  <c r="D24" i="2" s="1"/>
  <c r="D23" i="2" s="1"/>
  <c r="E25" i="2"/>
  <c r="G25" i="2"/>
  <c r="F25" i="2" s="1"/>
  <c r="H25" i="2"/>
  <c r="H24" i="2" s="1"/>
  <c r="H23" i="2" s="1"/>
  <c r="I25" i="2"/>
  <c r="I24" i="2" s="1"/>
  <c r="I23" i="2" s="1"/>
  <c r="J25" i="2"/>
  <c r="J24" i="2" s="1"/>
  <c r="J23" i="2" s="1"/>
  <c r="K25" i="2"/>
  <c r="F26" i="2"/>
  <c r="K26" i="2"/>
  <c r="F27" i="2"/>
  <c r="K27" i="2"/>
  <c r="D28" i="2"/>
  <c r="E28" i="2"/>
  <c r="G28" i="2"/>
  <c r="F28" i="2" s="1"/>
  <c r="H28" i="2"/>
  <c r="I28" i="2"/>
  <c r="J28" i="2"/>
  <c r="K28" i="2"/>
  <c r="F29" i="2"/>
  <c r="K29" i="2"/>
  <c r="F30" i="2"/>
  <c r="K30" i="2"/>
  <c r="F31" i="2"/>
  <c r="K31" i="2"/>
  <c r="F32" i="2"/>
  <c r="K32" i="2"/>
  <c r="F33" i="2"/>
  <c r="K33" i="2"/>
  <c r="D34" i="2"/>
  <c r="E34" i="2"/>
  <c r="J34" i="2"/>
  <c r="D35" i="2"/>
  <c r="E35" i="2"/>
  <c r="G35" i="2"/>
  <c r="H35" i="2"/>
  <c r="I35" i="2"/>
  <c r="J35" i="2"/>
  <c r="F36" i="2"/>
  <c r="K36" i="2"/>
  <c r="F37" i="2"/>
  <c r="K37" i="2"/>
  <c r="F38" i="2"/>
  <c r="K38" i="2"/>
  <c r="D39" i="2"/>
  <c r="E39" i="2"/>
  <c r="G39" i="2"/>
  <c r="F39" i="2" s="1"/>
  <c r="K39" i="2" s="1"/>
  <c r="H39" i="2"/>
  <c r="I39" i="2"/>
  <c r="J39" i="2"/>
  <c r="F40" i="2"/>
  <c r="K40" i="2"/>
  <c r="H41" i="2"/>
  <c r="I41" i="2"/>
  <c r="D42" i="2"/>
  <c r="D41" i="2" s="1"/>
  <c r="E42" i="2"/>
  <c r="E41" i="2" s="1"/>
  <c r="G42" i="2"/>
  <c r="G41" i="2" s="1"/>
  <c r="H42" i="2"/>
  <c r="I42" i="2"/>
  <c r="J42" i="2"/>
  <c r="J41" i="2" s="1"/>
  <c r="F43" i="2"/>
  <c r="K43" i="2"/>
  <c r="F44" i="2"/>
  <c r="K44" i="2"/>
  <c r="F45" i="2"/>
  <c r="K45" i="2"/>
  <c r="F46" i="2"/>
  <c r="K46" i="2"/>
  <c r="H47" i="2"/>
  <c r="I47" i="2"/>
  <c r="D48" i="2"/>
  <c r="D47" i="2" s="1"/>
  <c r="E48" i="2"/>
  <c r="E47" i="2" s="1"/>
  <c r="G48" i="2"/>
  <c r="G47" i="2" s="1"/>
  <c r="H48" i="2"/>
  <c r="I48" i="2"/>
  <c r="J48" i="2"/>
  <c r="J47" i="2" s="1"/>
  <c r="F49" i="2"/>
  <c r="K49" i="2"/>
  <c r="G51" i="2"/>
  <c r="D52" i="2"/>
  <c r="D51" i="2" s="1"/>
  <c r="E52" i="2"/>
  <c r="E51" i="2" s="1"/>
  <c r="J52" i="2"/>
  <c r="J51" i="2" s="1"/>
  <c r="D53" i="2"/>
  <c r="E53" i="2"/>
  <c r="G53" i="2"/>
  <c r="G52" i="2" s="1"/>
  <c r="H53" i="2"/>
  <c r="H52" i="2" s="1"/>
  <c r="H51" i="2" s="1"/>
  <c r="I53" i="2"/>
  <c r="I52" i="2" s="1"/>
  <c r="I51" i="2" s="1"/>
  <c r="J53" i="2"/>
  <c r="F54" i="2"/>
  <c r="K54" i="2"/>
  <c r="D56" i="2"/>
  <c r="E56" i="2"/>
  <c r="G56" i="2"/>
  <c r="H56" i="2"/>
  <c r="H55" i="2" s="1"/>
  <c r="H50" i="2" s="1"/>
  <c r="I56" i="2"/>
  <c r="J56" i="2"/>
  <c r="F57" i="2"/>
  <c r="K57" i="2"/>
  <c r="F58" i="2"/>
  <c r="K58" i="2"/>
  <c r="D59" i="2"/>
  <c r="E59" i="2"/>
  <c r="G59" i="2"/>
  <c r="F59" i="2" s="1"/>
  <c r="K59" i="2" s="1"/>
  <c r="H59" i="2"/>
  <c r="I59" i="2"/>
  <c r="J59" i="2"/>
  <c r="F60" i="2"/>
  <c r="K60" i="2"/>
  <c r="D61" i="2"/>
  <c r="D55" i="2" s="1"/>
  <c r="E61" i="2"/>
  <c r="E55" i="2" s="1"/>
  <c r="J61" i="2"/>
  <c r="D62" i="2"/>
  <c r="E62" i="2"/>
  <c r="G62" i="2"/>
  <c r="H62" i="2"/>
  <c r="H61" i="2" s="1"/>
  <c r="I62" i="2"/>
  <c r="I61" i="2" s="1"/>
  <c r="J62" i="2"/>
  <c r="F63" i="2"/>
  <c r="K63" i="2"/>
  <c r="D64" i="2"/>
  <c r="E64" i="2"/>
  <c r="G64" i="2"/>
  <c r="F64" i="2" s="1"/>
  <c r="K64" i="2" s="1"/>
  <c r="H64" i="2"/>
  <c r="I64" i="2"/>
  <c r="J64" i="2"/>
  <c r="J55" i="2" s="1"/>
  <c r="F65" i="2"/>
  <c r="K65" i="2"/>
  <c r="F66" i="2"/>
  <c r="K66" i="2"/>
  <c r="D67" i="2"/>
  <c r="E67" i="2"/>
  <c r="G67" i="2"/>
  <c r="F67" i="2" s="1"/>
  <c r="H67" i="2"/>
  <c r="I67" i="2"/>
  <c r="J67" i="2"/>
  <c r="K67" i="2"/>
  <c r="F68" i="2"/>
  <c r="K68" i="2"/>
  <c r="J70" i="2"/>
  <c r="J69" i="2" s="1"/>
  <c r="D71" i="2"/>
  <c r="E71" i="2"/>
  <c r="G71" i="2"/>
  <c r="H71" i="2"/>
  <c r="H70" i="2" s="1"/>
  <c r="H69" i="2" s="1"/>
  <c r="I71" i="2"/>
  <c r="I70" i="2" s="1"/>
  <c r="I69" i="2" s="1"/>
  <c r="J71" i="2"/>
  <c r="F72" i="2"/>
  <c r="K72" i="2"/>
  <c r="F73" i="2"/>
  <c r="K73" i="2"/>
  <c r="F74" i="2"/>
  <c r="K74" i="2"/>
  <c r="F75" i="2"/>
  <c r="K75" i="2"/>
  <c r="D76" i="2"/>
  <c r="D70" i="2" s="1"/>
  <c r="D69" i="2" s="1"/>
  <c r="E76" i="2"/>
  <c r="E70" i="2" s="1"/>
  <c r="E69" i="2" s="1"/>
  <c r="G76" i="2"/>
  <c r="F76" i="2" s="1"/>
  <c r="K76" i="2" s="1"/>
  <c r="H76" i="2"/>
  <c r="I76" i="2"/>
  <c r="J76" i="2"/>
  <c r="F77" i="2"/>
  <c r="K77" i="2"/>
  <c r="D18" i="1"/>
  <c r="E18" i="1"/>
  <c r="G18" i="1"/>
  <c r="H18" i="1"/>
  <c r="I18" i="1"/>
  <c r="J18" i="1"/>
  <c r="F19" i="1"/>
  <c r="K19" i="1" s="1"/>
  <c r="D20" i="1"/>
  <c r="E20" i="1"/>
  <c r="G20" i="1"/>
  <c r="H20" i="1"/>
  <c r="I20" i="1"/>
  <c r="I17" i="1" s="1"/>
  <c r="I16" i="1" s="1"/>
  <c r="J20" i="1"/>
  <c r="F21" i="1"/>
  <c r="K21" i="1"/>
  <c r="F22" i="1"/>
  <c r="K22" i="1" s="1"/>
  <c r="F23" i="1"/>
  <c r="K23" i="1"/>
  <c r="D26" i="1"/>
  <c r="E26" i="1"/>
  <c r="G26" i="1"/>
  <c r="H26" i="1"/>
  <c r="I26" i="1"/>
  <c r="J26" i="1"/>
  <c r="J25" i="1" s="1"/>
  <c r="J24" i="1" s="1"/>
  <c r="F27" i="1"/>
  <c r="K27" i="1" s="1"/>
  <c r="F28" i="1"/>
  <c r="K28" i="1" s="1"/>
  <c r="D29" i="1"/>
  <c r="E29" i="1"/>
  <c r="E25" i="1" s="1"/>
  <c r="E24" i="1" s="1"/>
  <c r="G29" i="1"/>
  <c r="H29" i="1"/>
  <c r="I29" i="1"/>
  <c r="J29" i="1"/>
  <c r="F30" i="1"/>
  <c r="K30" i="1" s="1"/>
  <c r="F31" i="1"/>
  <c r="K31" i="1" s="1"/>
  <c r="F32" i="1"/>
  <c r="K32" i="1" s="1"/>
  <c r="F33" i="1"/>
  <c r="K33" i="1" s="1"/>
  <c r="F34" i="1"/>
  <c r="K34" i="1"/>
  <c r="D36" i="1"/>
  <c r="E36" i="1"/>
  <c r="G36" i="1"/>
  <c r="H36" i="1"/>
  <c r="I36" i="1"/>
  <c r="J36" i="1"/>
  <c r="F37" i="1"/>
  <c r="K37" i="1" s="1"/>
  <c r="F38" i="1"/>
  <c r="K38" i="1" s="1"/>
  <c r="F39" i="1"/>
  <c r="K39" i="1" s="1"/>
  <c r="D40" i="1"/>
  <c r="E40" i="1"/>
  <c r="G40" i="1"/>
  <c r="H40" i="1"/>
  <c r="I40" i="1"/>
  <c r="J40" i="1"/>
  <c r="F41" i="1"/>
  <c r="K41" i="1" s="1"/>
  <c r="D43" i="1"/>
  <c r="D42" i="1" s="1"/>
  <c r="E43" i="1"/>
  <c r="E42" i="1" s="1"/>
  <c r="G43" i="1"/>
  <c r="G42" i="1" s="1"/>
  <c r="H43" i="1"/>
  <c r="H42" i="1" s="1"/>
  <c r="I43" i="1"/>
  <c r="I42" i="1" s="1"/>
  <c r="J43" i="1"/>
  <c r="J42" i="1" s="1"/>
  <c r="F44" i="1"/>
  <c r="K44" i="1"/>
  <c r="F45" i="1"/>
  <c r="K45" i="1"/>
  <c r="F46" i="1"/>
  <c r="K46" i="1" s="1"/>
  <c r="F47" i="1"/>
  <c r="K47" i="1" s="1"/>
  <c r="D49" i="1"/>
  <c r="D48" i="1" s="1"/>
  <c r="E49" i="1"/>
  <c r="E48" i="1" s="1"/>
  <c r="G49" i="1"/>
  <c r="G48" i="1" s="1"/>
  <c r="H49" i="1"/>
  <c r="H48" i="1" s="1"/>
  <c r="I49" i="1"/>
  <c r="I48" i="1" s="1"/>
  <c r="J49" i="1"/>
  <c r="J48" i="1" s="1"/>
  <c r="F50" i="1"/>
  <c r="K50" i="1"/>
  <c r="D54" i="1"/>
  <c r="D53" i="1" s="1"/>
  <c r="D52" i="1" s="1"/>
  <c r="E54" i="1"/>
  <c r="E53" i="1" s="1"/>
  <c r="E52" i="1" s="1"/>
  <c r="G54" i="1"/>
  <c r="H54" i="1"/>
  <c r="H53" i="1" s="1"/>
  <c r="H52" i="1" s="1"/>
  <c r="I54" i="1"/>
  <c r="I53" i="1" s="1"/>
  <c r="I52" i="1" s="1"/>
  <c r="J54" i="1"/>
  <c r="J53" i="1" s="1"/>
  <c r="J52" i="1" s="1"/>
  <c r="F55" i="1"/>
  <c r="K55" i="1"/>
  <c r="D57" i="1"/>
  <c r="E57" i="1"/>
  <c r="G57" i="1"/>
  <c r="H57" i="1"/>
  <c r="I57" i="1"/>
  <c r="J57" i="1"/>
  <c r="F58" i="1"/>
  <c r="K58" i="1" s="1"/>
  <c r="F59" i="1"/>
  <c r="K59" i="1" s="1"/>
  <c r="D60" i="1"/>
  <c r="E60" i="1"/>
  <c r="G60" i="1"/>
  <c r="H60" i="1"/>
  <c r="I60" i="1"/>
  <c r="J60" i="1"/>
  <c r="F61" i="1"/>
  <c r="K61" i="1"/>
  <c r="D63" i="1"/>
  <c r="D62" i="1" s="1"/>
  <c r="E63" i="1"/>
  <c r="E62" i="1" s="1"/>
  <c r="G63" i="1"/>
  <c r="G62" i="1" s="1"/>
  <c r="H63" i="1"/>
  <c r="H62" i="1" s="1"/>
  <c r="I63" i="1"/>
  <c r="I62" i="1" s="1"/>
  <c r="J63" i="1"/>
  <c r="J62" i="1" s="1"/>
  <c r="F64" i="1"/>
  <c r="K64" i="1" s="1"/>
  <c r="D65" i="1"/>
  <c r="E65" i="1"/>
  <c r="G65" i="1"/>
  <c r="H65" i="1"/>
  <c r="I65" i="1"/>
  <c r="J65" i="1"/>
  <c r="F66" i="1"/>
  <c r="K66" i="1" s="1"/>
  <c r="F67" i="1"/>
  <c r="K67" i="1" s="1"/>
  <c r="F68" i="1"/>
  <c r="K68" i="1" s="1"/>
  <c r="F69" i="1"/>
  <c r="K69" i="1" s="1"/>
  <c r="I70" i="1"/>
  <c r="D71" i="1"/>
  <c r="D70" i="1" s="1"/>
  <c r="E71" i="1"/>
  <c r="E70" i="1" s="1"/>
  <c r="G71" i="1"/>
  <c r="G70" i="1" s="1"/>
  <c r="H71" i="1"/>
  <c r="H70" i="1" s="1"/>
  <c r="I71" i="1"/>
  <c r="J71" i="1"/>
  <c r="J70" i="1" s="1"/>
  <c r="F72" i="1"/>
  <c r="K72" i="1" s="1"/>
  <c r="F73" i="1"/>
  <c r="K73" i="1" s="1"/>
  <c r="F74" i="1"/>
  <c r="K74" i="1" s="1"/>
  <c r="D77" i="1"/>
  <c r="E77" i="1"/>
  <c r="G77" i="1"/>
  <c r="H77" i="1"/>
  <c r="I77" i="1"/>
  <c r="J77" i="1"/>
  <c r="F78" i="1"/>
  <c r="K78" i="1" s="1"/>
  <c r="F79" i="1"/>
  <c r="K79" i="1" s="1"/>
  <c r="F80" i="1"/>
  <c r="K80" i="1" s="1"/>
  <c r="F81" i="1"/>
  <c r="K81" i="1"/>
  <c r="F82" i="1"/>
  <c r="K82" i="1" s="1"/>
  <c r="F83" i="1"/>
  <c r="K83" i="1"/>
  <c r="D84" i="1"/>
  <c r="E84" i="1"/>
  <c r="G84" i="1"/>
  <c r="H84" i="1"/>
  <c r="I84" i="1"/>
  <c r="J84" i="1"/>
  <c r="F85" i="1"/>
  <c r="K85" i="1" s="1"/>
  <c r="D87" i="1"/>
  <c r="E87" i="1"/>
  <c r="G87" i="1"/>
  <c r="H87" i="1"/>
  <c r="I87" i="1"/>
  <c r="J87" i="1"/>
  <c r="F88" i="1"/>
  <c r="K88" i="1"/>
  <c r="F89" i="1"/>
  <c r="K89" i="1" s="1"/>
  <c r="D90" i="1"/>
  <c r="E90" i="1"/>
  <c r="G90" i="1"/>
  <c r="H90" i="1"/>
  <c r="I90" i="1"/>
  <c r="J90" i="1"/>
  <c r="F91" i="1"/>
  <c r="K91" i="1" s="1"/>
  <c r="F92" i="1"/>
  <c r="K92" i="1"/>
  <c r="D25" i="1" l="1"/>
  <c r="D24" i="1" s="1"/>
  <c r="I100" i="1"/>
  <c r="J99" i="1"/>
  <c r="J98" i="1" s="1"/>
  <c r="D100" i="1"/>
  <c r="D99" i="1" s="1"/>
  <c r="D98" i="1" s="1"/>
  <c r="F84" i="1"/>
  <c r="K109" i="1"/>
  <c r="F155" i="1"/>
  <c r="K155" i="1" s="1"/>
  <c r="F110" i="1"/>
  <c r="K110" i="1" s="1"/>
  <c r="I76" i="1"/>
  <c r="I75" i="1" s="1"/>
  <c r="D76" i="1"/>
  <c r="D75" i="1" s="1"/>
  <c r="F141" i="1"/>
  <c r="G170" i="1"/>
  <c r="F171" i="1"/>
  <c r="H86" i="1"/>
  <c r="F48" i="1"/>
  <c r="K48" i="1" s="1"/>
  <c r="F57" i="1"/>
  <c r="K57" i="1" s="1"/>
  <c r="I35" i="1"/>
  <c r="I99" i="1"/>
  <c r="I98" i="1" s="1"/>
  <c r="E76" i="1"/>
  <c r="E75" i="1" s="1"/>
  <c r="H76" i="1"/>
  <c r="H75" i="1" s="1"/>
  <c r="H35" i="1"/>
  <c r="E17" i="1"/>
  <c r="E16" i="1" s="1"/>
  <c r="I86" i="1"/>
  <c r="G76" i="1"/>
  <c r="G75" i="1" s="1"/>
  <c r="F75" i="1" s="1"/>
  <c r="D17" i="1"/>
  <c r="D16" i="1" s="1"/>
  <c r="F147" i="1"/>
  <c r="K147" i="1" s="1"/>
  <c r="F42" i="1"/>
  <c r="K42" i="1" s="1"/>
  <c r="E100" i="1"/>
  <c r="E99" i="1" s="1"/>
  <c r="E98" i="1" s="1"/>
  <c r="K84" i="1"/>
  <c r="I56" i="1"/>
  <c r="I51" i="1" s="1"/>
  <c r="J17" i="1"/>
  <c r="J16" i="1" s="1"/>
  <c r="K120" i="1"/>
  <c r="F87" i="1"/>
  <c r="K87" i="1" s="1"/>
  <c r="J76" i="1"/>
  <c r="J75" i="1" s="1"/>
  <c r="F65" i="1"/>
  <c r="K65" i="1" s="1"/>
  <c r="H17" i="1"/>
  <c r="H16" i="1" s="1"/>
  <c r="F102" i="1"/>
  <c r="K102" i="1" s="1"/>
  <c r="G35" i="1"/>
  <c r="F35" i="1" s="1"/>
  <c r="G100" i="1"/>
  <c r="G99" i="1" s="1"/>
  <c r="F90" i="1"/>
  <c r="K90" i="1" s="1"/>
  <c r="F40" i="1"/>
  <c r="K40" i="1" s="1"/>
  <c r="F36" i="1"/>
  <c r="K36" i="1" s="1"/>
  <c r="I25" i="1"/>
  <c r="I24" i="1" s="1"/>
  <c r="I15" i="1" s="1"/>
  <c r="G17" i="1"/>
  <c r="G16" i="1" s="1"/>
  <c r="F60" i="1"/>
  <c r="K60" i="1" s="1"/>
  <c r="F54" i="1"/>
  <c r="K54" i="1" s="1"/>
  <c r="F43" i="1"/>
  <c r="K43" i="1" s="1"/>
  <c r="F18" i="1"/>
  <c r="K18" i="1" s="1"/>
  <c r="K141" i="1"/>
  <c r="F62" i="1"/>
  <c r="K62" i="1" s="1"/>
  <c r="H56" i="1"/>
  <c r="H51" i="1" s="1"/>
  <c r="F63" i="1"/>
  <c r="K63" i="1" s="1"/>
  <c r="F49" i="1"/>
  <c r="K49" i="1" s="1"/>
  <c r="F136" i="1"/>
  <c r="K136" i="1" s="1"/>
  <c r="F101" i="1"/>
  <c r="K101" i="1" s="1"/>
  <c r="H100" i="1"/>
  <c r="F156" i="1"/>
  <c r="K156" i="1" s="1"/>
  <c r="H136" i="1"/>
  <c r="F138" i="1"/>
  <c r="K138" i="1" s="1"/>
  <c r="K23" i="3"/>
  <c r="K18" i="3"/>
  <c r="F28" i="3"/>
  <c r="K28" i="3" s="1"/>
  <c r="D12" i="3"/>
  <c r="J12" i="3"/>
  <c r="G13" i="3"/>
  <c r="F14" i="3"/>
  <c r="K14" i="3" s="1"/>
  <c r="I12" i="3"/>
  <c r="F24" i="3"/>
  <c r="K24" i="3" s="1"/>
  <c r="F15" i="3"/>
  <c r="K15" i="3" s="1"/>
  <c r="F29" i="3"/>
  <c r="K29" i="3" s="1"/>
  <c r="I55" i="2"/>
  <c r="I50" i="2" s="1"/>
  <c r="J13" i="2"/>
  <c r="J12" i="2" s="1"/>
  <c r="I14" i="2"/>
  <c r="G50" i="2"/>
  <c r="F50" i="2" s="1"/>
  <c r="K50" i="2" s="1"/>
  <c r="I34" i="2"/>
  <c r="F51" i="2"/>
  <c r="K51" i="2" s="1"/>
  <c r="H34" i="2"/>
  <c r="H14" i="2" s="1"/>
  <c r="H13" i="2" s="1"/>
  <c r="H12" i="2" s="1"/>
  <c r="F15" i="2"/>
  <c r="K15" i="2" s="1"/>
  <c r="G34" i="2"/>
  <c r="F34" i="2" s="1"/>
  <c r="K34" i="2" s="1"/>
  <c r="J50" i="2"/>
  <c r="F47" i="2"/>
  <c r="K47" i="2" s="1"/>
  <c r="F71" i="2"/>
  <c r="K71" i="2" s="1"/>
  <c r="G70" i="2"/>
  <c r="G55" i="2"/>
  <c r="F55" i="2" s="1"/>
  <c r="F56" i="2"/>
  <c r="K56" i="2" s="1"/>
  <c r="E50" i="2"/>
  <c r="F48" i="2"/>
  <c r="K48" i="2" s="1"/>
  <c r="F23" i="2"/>
  <c r="K23" i="2" s="1"/>
  <c r="F41" i="2"/>
  <c r="K41" i="2" s="1"/>
  <c r="F24" i="2"/>
  <c r="K24" i="2" s="1"/>
  <c r="F42" i="2"/>
  <c r="K42" i="2" s="1"/>
  <c r="G61" i="2"/>
  <c r="F61" i="2" s="1"/>
  <c r="K61" i="2" s="1"/>
  <c r="F62" i="2"/>
  <c r="K62" i="2" s="1"/>
  <c r="F52" i="2"/>
  <c r="K52" i="2" s="1"/>
  <c r="D50" i="2"/>
  <c r="D13" i="2" s="1"/>
  <c r="D12" i="2" s="1"/>
  <c r="E24" i="2"/>
  <c r="E23" i="2" s="1"/>
  <c r="E14" i="2" s="1"/>
  <c r="E13" i="2" s="1"/>
  <c r="E12" i="2" s="1"/>
  <c r="F16" i="2"/>
  <c r="K16" i="2" s="1"/>
  <c r="F53" i="2"/>
  <c r="K53" i="2" s="1"/>
  <c r="F35" i="2"/>
  <c r="K35" i="2" s="1"/>
  <c r="F17" i="2"/>
  <c r="K17" i="2" s="1"/>
  <c r="G86" i="1"/>
  <c r="J86" i="1"/>
  <c r="D86" i="1"/>
  <c r="E56" i="1"/>
  <c r="E51" i="1" s="1"/>
  <c r="G53" i="1"/>
  <c r="F77" i="1"/>
  <c r="K77" i="1" s="1"/>
  <c r="F70" i="1"/>
  <c r="K70" i="1" s="1"/>
  <c r="J56" i="1"/>
  <c r="J51" i="1" s="1"/>
  <c r="D56" i="1"/>
  <c r="D51" i="1" s="1"/>
  <c r="H25" i="1"/>
  <c r="H24" i="1" s="1"/>
  <c r="F71" i="1"/>
  <c r="K71" i="1" s="1"/>
  <c r="G25" i="1"/>
  <c r="F26" i="1"/>
  <c r="K26" i="1" s="1"/>
  <c r="G56" i="1"/>
  <c r="F56" i="1" s="1"/>
  <c r="K56" i="1" s="1"/>
  <c r="E35" i="1"/>
  <c r="F29" i="1"/>
  <c r="K29" i="1" s="1"/>
  <c r="E86" i="1"/>
  <c r="J35" i="1"/>
  <c r="D35" i="1"/>
  <c r="F20" i="1"/>
  <c r="K20" i="1" s="1"/>
  <c r="I14" i="1" l="1"/>
  <c r="F86" i="1"/>
  <c r="K86" i="1" s="1"/>
  <c r="H15" i="1"/>
  <c r="H14" i="1" s="1"/>
  <c r="G169" i="1"/>
  <c r="F169" i="1" s="1"/>
  <c r="F170" i="1"/>
  <c r="F17" i="1"/>
  <c r="K17" i="1" s="1"/>
  <c r="E15" i="1"/>
  <c r="E14" i="1" s="1"/>
  <c r="E13" i="1" s="1"/>
  <c r="F100" i="1"/>
  <c r="K100" i="1" s="1"/>
  <c r="D15" i="1"/>
  <c r="D14" i="1" s="1"/>
  <c r="F76" i="1"/>
  <c r="K76" i="1" s="1"/>
  <c r="K35" i="1"/>
  <c r="K75" i="1"/>
  <c r="G98" i="1"/>
  <c r="H99" i="1"/>
  <c r="H98" i="1" s="1"/>
  <c r="G12" i="3"/>
  <c r="F12" i="3" s="1"/>
  <c r="K12" i="3" s="1"/>
  <c r="F13" i="3"/>
  <c r="K13" i="3" s="1"/>
  <c r="K55" i="2"/>
  <c r="I13" i="2"/>
  <c r="I12" i="2" s="1"/>
  <c r="F70" i="2"/>
  <c r="K70" i="2" s="1"/>
  <c r="G69" i="2"/>
  <c r="F69" i="2" s="1"/>
  <c r="K69" i="2" s="1"/>
  <c r="G14" i="2"/>
  <c r="E12" i="1"/>
  <c r="J15" i="1"/>
  <c r="J14" i="1" s="1"/>
  <c r="G52" i="1"/>
  <c r="F53" i="1"/>
  <c r="K53" i="1" s="1"/>
  <c r="F16" i="1"/>
  <c r="K16" i="1" s="1"/>
  <c r="I12" i="1"/>
  <c r="I13" i="1"/>
  <c r="F25" i="1"/>
  <c r="K25" i="1" s="1"/>
  <c r="G24" i="1"/>
  <c r="F24" i="1" s="1"/>
  <c r="K24" i="1" s="1"/>
  <c r="H13" i="1" l="1"/>
  <c r="H12" i="1"/>
  <c r="G15" i="1"/>
  <c r="F15" i="1" s="1"/>
  <c r="K15" i="1" s="1"/>
  <c r="F98" i="1"/>
  <c r="K98" i="1" s="1"/>
  <c r="F99" i="1"/>
  <c r="K99" i="1" s="1"/>
  <c r="G13" i="2"/>
  <c r="F14" i="2"/>
  <c r="K14" i="2" s="1"/>
  <c r="J12" i="1"/>
  <c r="J13" i="1"/>
  <c r="F52" i="1"/>
  <c r="K52" i="1" s="1"/>
  <c r="G51" i="1"/>
  <c r="F51" i="1" s="1"/>
  <c r="K51" i="1" s="1"/>
  <c r="D12" i="1"/>
  <c r="D13" i="1"/>
  <c r="G14" i="1" l="1"/>
  <c r="G12" i="1" s="1"/>
  <c r="F12" i="1" s="1"/>
  <c r="K12" i="1" s="1"/>
  <c r="F13" i="2"/>
  <c r="K13" i="2" s="1"/>
  <c r="G12" i="2"/>
  <c r="F12" i="2" s="1"/>
  <c r="K12" i="2" s="1"/>
  <c r="F14" i="1"/>
  <c r="K14" i="1" s="1"/>
  <c r="G13" i="1" l="1"/>
  <c r="F13" i="1" s="1"/>
  <c r="K13" i="1" s="1"/>
</calcChain>
</file>

<file path=xl/sharedStrings.xml><?xml version="1.0" encoding="utf-8"?>
<sst xmlns="http://schemas.openxmlformats.org/spreadsheetml/2006/main" count="768" uniqueCount="321">
  <si>
    <t>CONSOLIDAT CAMPULUNG MOLDOVENESC</t>
  </si>
  <si>
    <t>CUI: 4842400</t>
  </si>
  <si>
    <t xml:space="preserve"> Anexa 12</t>
  </si>
  <si>
    <t>Cont de executie - Venituri - Bugetul local</t>
  </si>
  <si>
    <t>Trimestrul: 3, Anul: 2020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</si>
  <si>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</si>
  <si>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</si>
  <si>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</si>
  <si>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</si>
  <si>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</si>
  <si>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</si>
  <si>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</si>
  <si>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</si>
  <si>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</si>
  <si>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</si>
  <si>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</si>
  <si>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</si>
  <si>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</si>
  <si>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</si>
  <si>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</si>
  <si>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</si>
  <si>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</si>
  <si>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</si>
  <si>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</si>
  <si>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00.02-11.02-37.02+00.15+40.02)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</si>
  <si>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</si>
  <si>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</si>
  <si>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</si>
  <si>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</si>
  <si>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</si>
  <si>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</si>
  <si>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</si>
  <si>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</si>
  <si>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</si>
  <si>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</si>
  <si>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</si>
  <si>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</si>
  <si>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</si>
  <si>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</si>
  <si>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</si>
  <si>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</si>
  <si>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</si>
  <si>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</si>
  <si>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</si>
  <si>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</si>
  <si>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</si>
  <si>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</si>
  <si>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</si>
  <si>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</si>
  <si>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</si>
  <si>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</si>
  <si>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</si>
  <si>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</si>
  <si>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</si>
  <si>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</si>
  <si>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</si>
  <si>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</si>
  <si>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</si>
  <si>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</si>
  <si>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</si>
  <si>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</si>
  <si>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</si>
  <si>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</si>
  <si>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</si>
  <si>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</si>
  <si>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</si>
  <si>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</si>
  <si>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</si>
  <si>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</si>
  <si>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</si>
  <si>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</si>
  <si>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</si>
  <si>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</si>
  <si>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</si>
  <si>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</si>
  <si>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</si>
  <si>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</si>
  <si>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</si>
  <si>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</si>
  <si>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</si>
  <si>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28</t>
  </si>
  <si>
    <t xml:space="preserve">Impozitul pe terenul din extravilan   *) </t>
  </si>
  <si>
    <t>07.02.02.03</t>
  </si>
  <si>
    <t>29</t>
  </si>
  <si>
    <t xml:space="preserve">Taxe judiciare de timbru si alte taxe de timbru </t>
  </si>
  <si>
    <t>07.02.03</t>
  </si>
  <si>
    <t>30</t>
  </si>
  <si>
    <t xml:space="preserve">Alte impozite si taxe  pe proprietate </t>
  </si>
  <si>
    <t>07.02.50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</si>
  <si>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</si>
  <si>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</si>
  <si>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</si>
  <si>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</si>
  <si>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</si>
  <si>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</si>
  <si>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</si>
  <si>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</si>
  <si>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</si>
  <si>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</si>
  <si>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</si>
  <si>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</si>
  <si>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39</t>
  </si>
  <si>
    <t>Sume defalcate din taxa pe valoarea adăugată pentru finanţarea învăţământului particular şi a celui confesional</t>
  </si>
  <si>
    <t>11.02.09</t>
  </si>
  <si>
    <t>42</t>
  </si>
  <si>
    <t>Taxe pe servicii specifice (cod 15.02.01+15.02.50)</t>
  </si>
  <si>
    <t>15.02</t>
  </si>
  <si>
    <t>43</t>
  </si>
  <si>
    <t>Impozit pe spectacole</t>
  </si>
  <si>
    <t>15.02.01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</si>
  <si>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</si>
  <si>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</si>
  <si>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</si>
  <si>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</si>
  <si>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</si>
  <si>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</si>
  <si>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</si>
  <si>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</si>
  <si>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</si>
  <si>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</si>
  <si>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</si>
  <si>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</si>
  <si>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</si>
  <si>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</si>
  <si>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</si>
  <si>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50</t>
  </si>
  <si>
    <t>Alte taxe pe utilizarea bunurilor, autorizarea utilizarii bunurilor sau pe desfasurare de activitati</t>
  </si>
  <si>
    <t>16.02.50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</si>
  <si>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</si>
  <si>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</si>
  <si>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</si>
  <si>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</si>
  <si>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</si>
  <si>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</si>
  <si>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</si>
  <si>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</si>
  <si>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</si>
  <si>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</si>
  <si>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</si>
  <si>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</si>
  <si>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</si>
  <si>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</si>
  <si>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</si>
  <si>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</si>
  <si>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</si>
  <si>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</si>
  <si>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</si>
  <si>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</si>
  <si>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</si>
  <si>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</si>
  <si>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</si>
  <si>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</si>
  <si>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67</t>
  </si>
  <si>
    <t>C2.  VANZARI DE BUNURI SI SERVICII (cod 33.02+34.02+35.02+36.02+37.02)</t>
  </si>
  <si>
    <t>00.14</t>
  </si>
  <si>
    <t>68</t>
  </si>
  <si>
    <t>Venituri din prestari de servicii si alte activitati (cod 33.02.08+33.02.10+33.02.12+33.02.24+33.02.27+33.02.28+33.02.50)</t>
  </si>
  <si>
    <t>33.02</t>
  </si>
  <si>
    <t>69</t>
  </si>
  <si>
    <t>Venituri din prestari de servicii</t>
  </si>
  <si>
    <t>33.02.08</t>
  </si>
  <si>
    <t>78</t>
  </si>
  <si>
    <t>Alte venituri din prestari de servicii si alte activitati</t>
  </si>
  <si>
    <t>33.02.50</t>
  </si>
  <si>
    <t>79</t>
  </si>
  <si>
    <t>Venituri din taxe administrative, eliberari permise (cod 34.02.02+34.02.50)</t>
  </si>
  <si>
    <t>34.02</t>
  </si>
  <si>
    <t>80</t>
  </si>
  <si>
    <t>Taxe extrajudiciare de timbru</t>
  </si>
  <si>
    <t>34.02.02</t>
  </si>
  <si>
    <t>82</t>
  </si>
  <si>
    <t>Amenzi, penalitati si confiscari (cod 35.02.01 la 35.02.03+35.02.50)</t>
  </si>
  <si>
    <t>35.02</t>
  </si>
  <si>
    <t>83</t>
  </si>
  <si>
    <t>Venituri din amenzi si alte sanctiuni aplicate potrivit dispozitiilor legale</t>
  </si>
  <si>
    <t>35.02.01</t>
  </si>
  <si>
    <t>84</t>
  </si>
  <si>
    <t>Venituri din amenzi şi alte sancţiuni aplicate de către alte instituţii de specialitate</t>
  </si>
  <si>
    <t>35.02.01.02</t>
  </si>
  <si>
    <t>89</t>
  </si>
  <si>
    <t>Diverse venituri (cod 36.02.01+36.02.05+36.02.06+36.02.07+36.02.11+36.02.50)</t>
  </si>
  <si>
    <t>36.02</t>
  </si>
  <si>
    <t>93</t>
  </si>
  <si>
    <t>Taxe speciale</t>
  </si>
  <si>
    <t>36.02.06</t>
  </si>
  <si>
    <t>103</t>
  </si>
  <si>
    <t>Alte venituri</t>
  </si>
  <si>
    <t>36.02.50</t>
  </si>
  <si>
    <t>106</t>
  </si>
  <si>
    <t>Vărsăminte din secţiunea de funcţionare pentru finanţarea secţiunii de dezvoltare a bugetului local (cu semnul minus)</t>
  </si>
  <si>
    <t>37.02.03</t>
  </si>
  <si>
    <t>107</t>
  </si>
  <si>
    <t>Vărsăminte din secţiunea de funcţionare</t>
  </si>
  <si>
    <t>37.02.04</t>
  </si>
  <si>
    <t>110</t>
  </si>
  <si>
    <t>II. VENITURI DIN CAPITAL (cod 39.02)</t>
  </si>
  <si>
    <t>00.15</t>
  </si>
  <si>
    <t>111</t>
  </si>
  <si>
    <t>Venituri din valorificarea unor bunuri  (cod 39.02.01+39.02.03+39.02.04+39.02.07+39.02.10)</t>
  </si>
  <si>
    <t>39.02</t>
  </si>
  <si>
    <t>112</t>
  </si>
  <si>
    <t>Venituri din valorificarea unor bunuri ale institutiilor publice</t>
  </si>
  <si>
    <t>39.02.01</t>
  </si>
  <si>
    <t>113</t>
  </si>
  <si>
    <t>Venituri din vanzarea locuintelor construite din fondurile statului</t>
  </si>
  <si>
    <t>39.02.03</t>
  </si>
  <si>
    <t>115</t>
  </si>
  <si>
    <t>Venituri din vanzarea unor bunuri apartinand domeniului privat</t>
  </si>
  <si>
    <t>39.02.07</t>
  </si>
  <si>
    <t>133</t>
  </si>
  <si>
    <t>IV.  SUBVENTII (cod 00.18)</t>
  </si>
  <si>
    <t>00.17</t>
  </si>
  <si>
    <t>134</t>
  </si>
  <si>
    <t>SUBVENTII DE LA ALTE NIVELE ALE ADMINISTRATIEI PUBLICE (cod 42.02+43.02)</t>
  </si>
  <si>
    <t>00.18</t>
  </si>
  <si>
    <t>135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</si>
  <si>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</si>
  <si>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</si>
  <si>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165</t>
  </si>
  <si>
    <t>Subventii primite din Fondul de Interventie</t>
  </si>
  <si>
    <t>42.02.28</t>
  </si>
  <si>
    <t>169</t>
  </si>
  <si>
    <t>Subventii pentru acordarea ajutorului pentru incalzirea locuintei cu lemne, carbuni, combustibili petrolieri</t>
  </si>
  <si>
    <t>42.02.34</t>
  </si>
  <si>
    <t>193</t>
  </si>
  <si>
    <t>Finantarea programelor nationale de dezvoltare locala</t>
  </si>
  <si>
    <t>42.02.65</t>
  </si>
  <si>
    <t>196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</si>
  <si>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</si>
  <si>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</si>
  <si>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201</t>
  </si>
  <si>
    <t>Subventii de la bugetul de stat pentru decontarea cheltuielilor de carantina</t>
  </si>
  <si>
    <t>42.02.80</t>
  </si>
  <si>
    <t>203</t>
  </si>
  <si>
    <t>Sume alocate pentru stimulentul de risc</t>
  </si>
  <si>
    <t>42.02.82</t>
  </si>
  <si>
    <t>205</t>
  </si>
  <si>
    <t>Subventii de la alte administratii (cod. 43.02.01+43.02.04+43.02.07+43.02.08+43.02.20+43.02.21)</t>
  </si>
  <si>
    <t>43.02</t>
  </si>
  <si>
    <t>209</t>
  </si>
  <si>
    <t>Subventii primite  de la bugetele consiliilor locale si judetene pentru ajutoare  în situatii de extrema dificultate</t>
  </si>
  <si>
    <t>43.02.08</t>
  </si>
  <si>
    <t>297</t>
  </si>
  <si>
    <t>Sume primite de la UE/alti donatori in contul platilor efectuate si prefinantari aferente cadrului financiar 2014-2020</t>
  </si>
  <si>
    <t>48.02</t>
  </si>
  <si>
    <t>298</t>
  </si>
  <si>
    <t>Fondul European de Dezvoltare Regionala (FEDR)</t>
  </si>
  <si>
    <t>48.02.01</t>
  </si>
  <si>
    <t>299</t>
  </si>
  <si>
    <t xml:space="preserve">  Sume primite in contul platilor efectuate in anul curent</t>
  </si>
  <si>
    <t>48.02.01.01</t>
  </si>
  <si>
    <t>300</t>
  </si>
  <si>
    <t xml:space="preserve">  Sume primite in contul platilor efectuate in anii anteriori</t>
  </si>
  <si>
    <t>48.02.01.02</t>
  </si>
  <si>
    <t>302</t>
  </si>
  <si>
    <t>Fondul Social European (FSE)</t>
  </si>
  <si>
    <t>48.02.02</t>
  </si>
  <si>
    <t>303</t>
  </si>
  <si>
    <t>48.02.02.01</t>
  </si>
  <si>
    <t>305</t>
  </si>
  <si>
    <t xml:space="preserve">  Prefinantare</t>
  </si>
  <si>
    <t>48.02.02.03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</si>
  <si>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</si>
  <si>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</si>
  <si>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</si>
  <si>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</si>
  <si>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</si>
  <si>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</si>
  <si>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</si>
  <si>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</si>
  <si>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</si>
  <si>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19</t>
  </si>
  <si>
    <t>33</t>
  </si>
  <si>
    <t>36</t>
  </si>
  <si>
    <t>40</t>
  </si>
  <si>
    <t>41</t>
  </si>
  <si>
    <t>44</t>
  </si>
  <si>
    <t>57</t>
  </si>
  <si>
    <t>58</t>
  </si>
  <si>
    <t>65</t>
  </si>
  <si>
    <t>66</t>
  </si>
  <si>
    <t>76</t>
  </si>
  <si>
    <t>77</t>
  </si>
  <si>
    <t>81</t>
  </si>
  <si>
    <t>87</t>
  </si>
  <si>
    <t>91</t>
  </si>
  <si>
    <t>96</t>
  </si>
  <si>
    <t>97</t>
  </si>
  <si>
    <t>Transferuri voluntare,  altele decat subventiile (cod 37.02.01+37.02.50)</t>
  </si>
  <si>
    <t>37.02</t>
  </si>
  <si>
    <t>99</t>
  </si>
  <si>
    <t>114</t>
  </si>
  <si>
    <t>116</t>
  </si>
  <si>
    <t>119</t>
  </si>
  <si>
    <t>138</t>
  </si>
  <si>
    <t>140</t>
  </si>
  <si>
    <t>142</t>
  </si>
  <si>
    <t>146</t>
  </si>
  <si>
    <t>Cont de executie - Venituri - Bugetul local - sectiunea dezvoltare</t>
  </si>
  <si>
    <t>VENITURILE SECŢIUNII DE DEZVOLTARE - TOTAL</t>
  </si>
  <si>
    <t>7</t>
  </si>
  <si>
    <t>17</t>
  </si>
  <si>
    <t>35</t>
  </si>
  <si>
    <t>163</t>
  </si>
  <si>
    <t>164</t>
  </si>
  <si>
    <t>166</t>
  </si>
  <si>
    <t>168</t>
  </si>
  <si>
    <t>171</t>
  </si>
  <si>
    <t>MUNICIPIUL CÂMPULUNG MOLDOVENESC                                                               ANEXA NR. 1 LA HCL NR. _____/2020</t>
  </si>
  <si>
    <t>CONSILIUL LOCAL</t>
  </si>
  <si>
    <t>SECȚIUNEA DE FUNCȚIONARE</t>
  </si>
  <si>
    <t>SECȚIUNEA DE DEZVOLTARE</t>
  </si>
  <si>
    <t>PRIMAR,</t>
  </si>
  <si>
    <t>NEGURĂ MIHĂIȚĂ</t>
  </si>
  <si>
    <t>DIRECTOR EXECUTIV,</t>
  </si>
  <si>
    <t>FLORESCU IULIANA GEORGETA</t>
  </si>
  <si>
    <t>VIZĂ CFP</t>
  </si>
  <si>
    <t>PREȘEDINTE DE ȘEDINȚĂ,</t>
  </si>
  <si>
    <t>ERHAN RODICA</t>
  </si>
  <si>
    <t>AL MUNICIPIULUI,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</si>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</sst>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vertical="center"/>
    </xf>
    <xf numFmtId="49" fontId="3" fillId="0" borderId="0" xfId="0" applyNumberFormat="1" applyFont="1" applyFill="1" applyBorder="1" applyAlignment="1">
      <alignment wrapText="1" shrinkToFi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topLeftCell="B49" workbookViewId="0">
      <selection activeCell="E201" sqref="E201"/>
    </sheetView>
  </sheetViews>
  <sheetFormatPr defaultRowHeight="15" x14ac:dyDescent="0.25"/>
  <cols>
    <col min="1" max="1" width="4" hidden="1" customWidth="1"/>
    <col min="2" max="2" width="41.85546875" customWidth="1"/>
    <col min="3" max="3" width="10" customWidth="1"/>
    <col min="4" max="4" width="13.140625" customWidth="1"/>
    <col min="5" max="5" width="13.5703125" customWidth="1"/>
    <col min="6" max="8" width="14.42578125" hidden="1" customWidth="1"/>
    <col min="9" max="9" width="13" customWidth="1"/>
    <col min="10" max="11" width="14.42578125" hidden="1" customWidth="1"/>
  </cols>
  <sheetData>
    <row r="1" spans="1:11" x14ac:dyDescent="0.25">
      <c r="A1" s="12" t="s">
        <v>308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309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69.9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1" customFormat="1" ht="15.75" thickBot="1" x14ac:dyDescent="0.3">
      <c r="A7" s="11" t="s">
        <v>5</v>
      </c>
      <c r="B7" s="11"/>
      <c r="C7" s="11" t="s">
        <v>7</v>
      </c>
      <c r="D7" s="11" t="s">
        <v>9</v>
      </c>
      <c r="E7" s="11" t="s">
        <v>10</v>
      </c>
      <c r="F7" s="11" t="s">
        <v>11</v>
      </c>
      <c r="G7" s="11"/>
      <c r="H7" s="11"/>
      <c r="I7" s="11" t="s">
        <v>16</v>
      </c>
      <c r="J7" s="11" t="s">
        <v>17</v>
      </c>
      <c r="K7" s="11" t="s">
        <v>18</v>
      </c>
    </row>
    <row r="8" spans="1:11" s="1" customFormat="1" ht="15.75" thickBot="1" x14ac:dyDescent="0.3">
      <c r="A8" s="11"/>
      <c r="B8" s="11"/>
      <c r="C8" s="11"/>
      <c r="D8" s="11"/>
      <c r="E8" s="11"/>
      <c r="F8" s="11" t="s">
        <v>12</v>
      </c>
      <c r="G8" s="11" t="s">
        <v>14</v>
      </c>
      <c r="H8" s="11" t="s">
        <v>15</v>
      </c>
      <c r="I8" s="11"/>
      <c r="J8" s="11"/>
      <c r="K8" s="11"/>
    </row>
    <row r="9" spans="1:11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" customFormat="1" ht="15.75" thickBot="1" x14ac:dyDescent="0.3">
      <c r="A11" s="11" t="s">
        <v>6</v>
      </c>
      <c r="B11" s="11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21</v>
      </c>
      <c r="C12" s="5" t="s">
        <v>22</v>
      </c>
      <c r="D12" s="6">
        <f>D14+D70+D75+D86</f>
        <v>62065231</v>
      </c>
      <c r="E12" s="6">
        <f>E14+E70+E75+E86</f>
        <v>55537586</v>
      </c>
      <c r="F12" s="6">
        <f t="shared" ref="F12:F43" si="0">G12+H12</f>
        <v>46023271</v>
      </c>
      <c r="G12" s="6">
        <f>G14+G70+G75+G86</f>
        <v>7083047</v>
      </c>
      <c r="H12" s="6">
        <f>H14+H70+H75+H86</f>
        <v>38940224</v>
      </c>
      <c r="I12" s="6">
        <f>I14+I70+I75+I86</f>
        <v>37502659</v>
      </c>
      <c r="J12" s="6">
        <f>J14+J70+J75+J86</f>
        <v>373906</v>
      </c>
      <c r="K12" s="6">
        <f t="shared" ref="K12:K43" si="1">F12-I12-J12</f>
        <v>8146706</v>
      </c>
    </row>
    <row r="13" spans="1:11" s="1" customFormat="1" ht="22.5" x14ac:dyDescent="0.25">
      <c r="A13" s="5" t="s">
        <v>23</v>
      </c>
      <c r="B13" s="5" t="s">
        <v>24</v>
      </c>
      <c r="C13" s="5" t="s">
        <v>25</v>
      </c>
      <c r="D13" s="6">
        <f>D14-D36+D70</f>
        <v>25930301</v>
      </c>
      <c r="E13" s="6">
        <f>E14-E36+E70</f>
        <v>24097556</v>
      </c>
      <c r="F13" s="6">
        <f t="shared" si="0"/>
        <v>26730335</v>
      </c>
      <c r="G13" s="6">
        <f>G14-G36+G70</f>
        <v>7083047</v>
      </c>
      <c r="H13" s="6">
        <f>H14-H36+H70</f>
        <v>19647288</v>
      </c>
      <c r="I13" s="6">
        <f>I14-I36+I70</f>
        <v>18209723</v>
      </c>
      <c r="J13" s="6">
        <f>J14-J36+J70</f>
        <v>373906</v>
      </c>
      <c r="K13" s="6">
        <f t="shared" si="1"/>
        <v>8146706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D15+D51</f>
        <v>38073301</v>
      </c>
      <c r="E14" s="6">
        <f>E15+E51</f>
        <v>33176556</v>
      </c>
      <c r="F14" s="6">
        <f t="shared" si="0"/>
        <v>35465032</v>
      </c>
      <c r="G14" s="6">
        <f>G15+G51</f>
        <v>7083047</v>
      </c>
      <c r="H14" s="6">
        <f>H15+H51</f>
        <v>28381985</v>
      </c>
      <c r="I14" s="6">
        <f>I15+I51</f>
        <v>26944420</v>
      </c>
      <c r="J14" s="6">
        <f>J15+J51</f>
        <v>373906</v>
      </c>
      <c r="K14" s="6">
        <f t="shared" si="1"/>
        <v>8146706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D16+D24+D35+D48</f>
        <v>30521000</v>
      </c>
      <c r="E15" s="6">
        <f>E16+E24+E35+E48</f>
        <v>25988755</v>
      </c>
      <c r="F15" s="6">
        <f t="shared" si="0"/>
        <v>27931462</v>
      </c>
      <c r="G15" s="6">
        <f>G16+G24+G35+G48</f>
        <v>4270342</v>
      </c>
      <c r="H15" s="6">
        <f>H16+H24+H35+H48</f>
        <v>23661120</v>
      </c>
      <c r="I15" s="6">
        <f>I16+I24+I35+I48</f>
        <v>22943727</v>
      </c>
      <c r="J15" s="6">
        <f>J16+J24+J35+J48</f>
        <v>198210</v>
      </c>
      <c r="K15" s="6">
        <f t="shared" si="1"/>
        <v>4789525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12714000</v>
      </c>
      <c r="E16" s="6">
        <f>+E17</f>
        <v>12051755</v>
      </c>
      <c r="F16" s="6">
        <f t="shared" si="0"/>
        <v>9490961</v>
      </c>
      <c r="G16" s="6">
        <f>+G17</f>
        <v>0</v>
      </c>
      <c r="H16" s="6">
        <f>+H17</f>
        <v>9490961</v>
      </c>
      <c r="I16" s="6">
        <f>+I17</f>
        <v>9490961</v>
      </c>
      <c r="J16" s="6">
        <f>+J17</f>
        <v>0</v>
      </c>
      <c r="K16" s="6">
        <f t="shared" si="1"/>
        <v>0</v>
      </c>
    </row>
    <row r="17" spans="1:11" s="1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12714000</v>
      </c>
      <c r="E17" s="6">
        <f>E18+E20</f>
        <v>12051755</v>
      </c>
      <c r="F17" s="6">
        <f t="shared" si="0"/>
        <v>9490961</v>
      </c>
      <c r="G17" s="6">
        <f>G18+G20</f>
        <v>0</v>
      </c>
      <c r="H17" s="6">
        <f>H18+H20</f>
        <v>9490961</v>
      </c>
      <c r="I17" s="6">
        <f>I18+I20</f>
        <v>9490961</v>
      </c>
      <c r="J17" s="6">
        <f>J18+J20</f>
        <v>0</v>
      </c>
      <c r="K17" s="6">
        <f t="shared" si="1"/>
        <v>0</v>
      </c>
    </row>
    <row r="18" spans="1:11" s="1" customFormat="1" x14ac:dyDescent="0.25">
      <c r="A18" s="5" t="s">
        <v>38</v>
      </c>
      <c r="B18" s="5" t="s">
        <v>39</v>
      </c>
      <c r="C18" s="5" t="s">
        <v>40</v>
      </c>
      <c r="D18" s="6">
        <f>+D19</f>
        <v>45000</v>
      </c>
      <c r="E18" s="6">
        <f>+E19</f>
        <v>34000</v>
      </c>
      <c r="F18" s="6">
        <f t="shared" si="0"/>
        <v>15276</v>
      </c>
      <c r="G18" s="6">
        <f>+G19</f>
        <v>0</v>
      </c>
      <c r="H18" s="6">
        <f>+H19</f>
        <v>15276</v>
      </c>
      <c r="I18" s="6">
        <f>+I19</f>
        <v>15276</v>
      </c>
      <c r="J18" s="6">
        <f>+J19</f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v>45000</v>
      </c>
      <c r="E19" s="6">
        <v>34000</v>
      </c>
      <c r="F19" s="6">
        <f t="shared" si="0"/>
        <v>15276</v>
      </c>
      <c r="G19" s="6">
        <v>0</v>
      </c>
      <c r="H19" s="6">
        <v>15276</v>
      </c>
      <c r="I19" s="6">
        <v>15276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12669000</v>
      </c>
      <c r="E20" s="6">
        <f>E21+E22+E23</f>
        <v>12017755</v>
      </c>
      <c r="F20" s="6">
        <f t="shared" si="0"/>
        <v>9475685</v>
      </c>
      <c r="G20" s="6">
        <f>G21+G22+G23</f>
        <v>0</v>
      </c>
      <c r="H20" s="6">
        <f>H21+H22+H23</f>
        <v>9475685</v>
      </c>
      <c r="I20" s="6">
        <f>I21+I22+I23</f>
        <v>9475685</v>
      </c>
      <c r="J20" s="6">
        <f>J21+J22+J23</f>
        <v>0</v>
      </c>
      <c r="K20" s="6">
        <f t="shared" si="1"/>
        <v>0</v>
      </c>
    </row>
    <row r="21" spans="1:11" s="1" customFormat="1" x14ac:dyDescent="0.25">
      <c r="A21" s="5" t="s">
        <v>47</v>
      </c>
      <c r="B21" s="5" t="s">
        <v>48</v>
      </c>
      <c r="C21" s="5" t="s">
        <v>49</v>
      </c>
      <c r="D21" s="6">
        <v>9770000</v>
      </c>
      <c r="E21" s="6">
        <v>9243755</v>
      </c>
      <c r="F21" s="6">
        <f t="shared" si="0"/>
        <v>7426034</v>
      </c>
      <c r="G21" s="6">
        <v>0</v>
      </c>
      <c r="H21" s="6">
        <v>7426034</v>
      </c>
      <c r="I21" s="6">
        <v>7426034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50</v>
      </c>
      <c r="B22" s="5" t="s">
        <v>51</v>
      </c>
      <c r="C22" s="5" t="s">
        <v>52</v>
      </c>
      <c r="D22" s="6">
        <v>899000</v>
      </c>
      <c r="E22" s="6">
        <v>774000</v>
      </c>
      <c r="F22" s="6">
        <f t="shared" si="0"/>
        <v>664974</v>
      </c>
      <c r="G22" s="6">
        <v>0</v>
      </c>
      <c r="H22" s="6">
        <v>664974</v>
      </c>
      <c r="I22" s="6">
        <v>664974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53</v>
      </c>
      <c r="B23" s="5" t="s">
        <v>54</v>
      </c>
      <c r="C23" s="5" t="s">
        <v>55</v>
      </c>
      <c r="D23" s="6">
        <v>2000000</v>
      </c>
      <c r="E23" s="6">
        <v>2000000</v>
      </c>
      <c r="F23" s="6">
        <f t="shared" si="0"/>
        <v>1384677</v>
      </c>
      <c r="G23" s="6">
        <v>0</v>
      </c>
      <c r="H23" s="6">
        <v>1384677</v>
      </c>
      <c r="I23" s="6">
        <v>1384677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4196000</v>
      </c>
      <c r="E24" s="6">
        <f>E25</f>
        <v>3662000</v>
      </c>
      <c r="F24" s="6">
        <f t="shared" si="0"/>
        <v>7300418</v>
      </c>
      <c r="G24" s="6">
        <f>G25</f>
        <v>3538611</v>
      </c>
      <c r="H24" s="6">
        <f>H25</f>
        <v>3761807</v>
      </c>
      <c r="I24" s="6">
        <f>I25</f>
        <v>3453766</v>
      </c>
      <c r="J24" s="6">
        <f>J25</f>
        <v>130900</v>
      </c>
      <c r="K24" s="6">
        <f t="shared" si="1"/>
        <v>3715752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4196000</v>
      </c>
      <c r="E25" s="6">
        <f>E26+E29+E33+E34</f>
        <v>3662000</v>
      </c>
      <c r="F25" s="6">
        <f t="shared" si="0"/>
        <v>7300418</v>
      </c>
      <c r="G25" s="6">
        <f>G26+G29+G33+G34</f>
        <v>3538611</v>
      </c>
      <c r="H25" s="6">
        <f>H26+H29+H33+H34</f>
        <v>3761807</v>
      </c>
      <c r="I25" s="6">
        <f>I26+I29+I33+I34</f>
        <v>3453766</v>
      </c>
      <c r="J25" s="6">
        <f>J26+J29+J33+J34</f>
        <v>130900</v>
      </c>
      <c r="K25" s="6">
        <f t="shared" si="1"/>
        <v>3715752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2528000</v>
      </c>
      <c r="E26" s="6">
        <f>E27+E28</f>
        <v>2222000</v>
      </c>
      <c r="F26" s="6">
        <f t="shared" si="0"/>
        <v>4994148</v>
      </c>
      <c r="G26" s="6">
        <f>G27+G28</f>
        <v>2816471</v>
      </c>
      <c r="H26" s="6">
        <f>H27+H28</f>
        <v>2177677</v>
      </c>
      <c r="I26" s="6">
        <f>I27+I28</f>
        <v>2143886</v>
      </c>
      <c r="J26" s="6">
        <f>J27+J28</f>
        <v>60033</v>
      </c>
      <c r="K26" s="6">
        <f t="shared" si="1"/>
        <v>2790229</v>
      </c>
    </row>
    <row r="27" spans="1:11" s="1" customFormat="1" x14ac:dyDescent="0.25">
      <c r="A27" s="5" t="s">
        <v>65</v>
      </c>
      <c r="B27" s="5" t="s">
        <v>66</v>
      </c>
      <c r="C27" s="5" t="s">
        <v>67</v>
      </c>
      <c r="D27" s="6">
        <v>1007000</v>
      </c>
      <c r="E27" s="6">
        <v>922000</v>
      </c>
      <c r="F27" s="6">
        <f t="shared" si="0"/>
        <v>1347357</v>
      </c>
      <c r="G27" s="6">
        <v>315170</v>
      </c>
      <c r="H27" s="6">
        <v>1032187</v>
      </c>
      <c r="I27" s="6">
        <v>802863</v>
      </c>
      <c r="J27" s="6">
        <v>60033</v>
      </c>
      <c r="K27" s="6">
        <f t="shared" si="1"/>
        <v>484461</v>
      </c>
    </row>
    <row r="28" spans="1:11" s="1" customFormat="1" x14ac:dyDescent="0.25">
      <c r="A28" s="5" t="s">
        <v>68</v>
      </c>
      <c r="B28" s="5" t="s">
        <v>69</v>
      </c>
      <c r="C28" s="5" t="s">
        <v>70</v>
      </c>
      <c r="D28" s="6">
        <v>1521000</v>
      </c>
      <c r="E28" s="6">
        <v>1300000</v>
      </c>
      <c r="F28" s="6">
        <f t="shared" si="0"/>
        <v>3646791</v>
      </c>
      <c r="G28" s="6">
        <v>2501301</v>
      </c>
      <c r="H28" s="6">
        <v>1145490</v>
      </c>
      <c r="I28" s="6">
        <v>1341023</v>
      </c>
      <c r="J28" s="6">
        <v>0</v>
      </c>
      <c r="K28" s="6">
        <f t="shared" si="1"/>
        <v>2305768</v>
      </c>
    </row>
    <row r="29" spans="1:11" s="1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1202000</v>
      </c>
      <c r="E29" s="6">
        <f>E30+E31+E32</f>
        <v>1070000</v>
      </c>
      <c r="F29" s="6">
        <f t="shared" si="0"/>
        <v>1814502</v>
      </c>
      <c r="G29" s="6">
        <f>G30+G31+G32</f>
        <v>593585</v>
      </c>
      <c r="H29" s="6">
        <f>H30+H31+H32</f>
        <v>1220917</v>
      </c>
      <c r="I29" s="6">
        <f>I30+I31+I32</f>
        <v>985369</v>
      </c>
      <c r="J29" s="6">
        <f>J30+J31+J32</f>
        <v>64274</v>
      </c>
      <c r="K29" s="6">
        <f t="shared" si="1"/>
        <v>764859</v>
      </c>
    </row>
    <row r="30" spans="1:11" s="1" customFormat="1" ht="22.5" x14ac:dyDescent="0.25">
      <c r="A30" s="5" t="s">
        <v>74</v>
      </c>
      <c r="B30" s="5" t="s">
        <v>75</v>
      </c>
      <c r="C30" s="5" t="s">
        <v>76</v>
      </c>
      <c r="D30" s="6">
        <v>1035000</v>
      </c>
      <c r="E30" s="6">
        <v>930000</v>
      </c>
      <c r="F30" s="6">
        <f t="shared" si="0"/>
        <v>1340207</v>
      </c>
      <c r="G30" s="6">
        <v>352192</v>
      </c>
      <c r="H30" s="6">
        <v>988015</v>
      </c>
      <c r="I30" s="6">
        <v>814616</v>
      </c>
      <c r="J30" s="6">
        <v>64274</v>
      </c>
      <c r="K30" s="6">
        <f t="shared" si="1"/>
        <v>461317</v>
      </c>
    </row>
    <row r="31" spans="1:11" s="1" customFormat="1" ht="22.5" x14ac:dyDescent="0.25">
      <c r="A31" s="5" t="s">
        <v>77</v>
      </c>
      <c r="B31" s="5" t="s">
        <v>78</v>
      </c>
      <c r="C31" s="5" t="s">
        <v>79</v>
      </c>
      <c r="D31" s="6">
        <v>167000</v>
      </c>
      <c r="E31" s="6">
        <v>140000</v>
      </c>
      <c r="F31" s="6">
        <f t="shared" si="0"/>
        <v>473415</v>
      </c>
      <c r="G31" s="6">
        <v>241393</v>
      </c>
      <c r="H31" s="6">
        <v>232022</v>
      </c>
      <c r="I31" s="6">
        <v>169873</v>
      </c>
      <c r="J31" s="6">
        <v>0</v>
      </c>
      <c r="K31" s="6">
        <f t="shared" si="1"/>
        <v>303542</v>
      </c>
    </row>
    <row r="32" spans="1:11" s="1" customFormat="1" x14ac:dyDescent="0.25">
      <c r="A32" s="5" t="s">
        <v>80</v>
      </c>
      <c r="B32" s="5" t="s">
        <v>81</v>
      </c>
      <c r="C32" s="5" t="s">
        <v>82</v>
      </c>
      <c r="D32" s="6">
        <v>0</v>
      </c>
      <c r="E32" s="6">
        <v>0</v>
      </c>
      <c r="F32" s="6">
        <f t="shared" si="0"/>
        <v>880</v>
      </c>
      <c r="G32" s="6">
        <v>0</v>
      </c>
      <c r="H32" s="6">
        <v>880</v>
      </c>
      <c r="I32" s="6">
        <v>880</v>
      </c>
      <c r="J32" s="6">
        <v>0</v>
      </c>
      <c r="K32" s="6">
        <f t="shared" si="1"/>
        <v>0</v>
      </c>
    </row>
    <row r="33" spans="1:11" s="1" customFormat="1" x14ac:dyDescent="0.25">
      <c r="A33" s="5" t="s">
        <v>83</v>
      </c>
      <c r="B33" s="5" t="s">
        <v>84</v>
      </c>
      <c r="C33" s="5" t="s">
        <v>85</v>
      </c>
      <c r="D33" s="6">
        <v>290000</v>
      </c>
      <c r="E33" s="6">
        <v>220000</v>
      </c>
      <c r="F33" s="6">
        <f t="shared" si="0"/>
        <v>246576</v>
      </c>
      <c r="G33" s="6">
        <v>55688</v>
      </c>
      <c r="H33" s="6">
        <v>190888</v>
      </c>
      <c r="I33" s="6">
        <v>178266</v>
      </c>
      <c r="J33" s="6">
        <v>0</v>
      </c>
      <c r="K33" s="6">
        <f t="shared" si="1"/>
        <v>68310</v>
      </c>
    </row>
    <row r="34" spans="1:11" s="1" customFormat="1" x14ac:dyDescent="0.25">
      <c r="A34" s="5" t="s">
        <v>86</v>
      </c>
      <c r="B34" s="5" t="s">
        <v>87</v>
      </c>
      <c r="C34" s="5" t="s">
        <v>88</v>
      </c>
      <c r="D34" s="6">
        <v>176000</v>
      </c>
      <c r="E34" s="6">
        <v>150000</v>
      </c>
      <c r="F34" s="6">
        <f t="shared" si="0"/>
        <v>245192</v>
      </c>
      <c r="G34" s="6">
        <v>72867</v>
      </c>
      <c r="H34" s="6">
        <v>172325</v>
      </c>
      <c r="I34" s="6">
        <v>146245</v>
      </c>
      <c r="J34" s="6">
        <v>6593</v>
      </c>
      <c r="K34" s="6">
        <f t="shared" si="1"/>
        <v>92354</v>
      </c>
    </row>
    <row r="35" spans="1:11" s="1" customFormat="1" ht="22.5" x14ac:dyDescent="0.25">
      <c r="A35" s="5" t="s">
        <v>89</v>
      </c>
      <c r="B35" s="5" t="s">
        <v>90</v>
      </c>
      <c r="C35" s="5" t="s">
        <v>91</v>
      </c>
      <c r="D35" s="6">
        <f>D36+D40+D42</f>
        <v>13610000</v>
      </c>
      <c r="E35" s="6">
        <f>E36+E40+E42</f>
        <v>10274000</v>
      </c>
      <c r="F35" s="6">
        <f t="shared" si="0"/>
        <v>11139651</v>
      </c>
      <c r="G35" s="6">
        <f>G36+G40+G42</f>
        <v>731304</v>
      </c>
      <c r="H35" s="6">
        <f>H36+H40+H42</f>
        <v>10408347</v>
      </c>
      <c r="I35" s="6">
        <f>I36+I40+I42</f>
        <v>9998995</v>
      </c>
      <c r="J35" s="6">
        <f>J36+J40+J42</f>
        <v>67225</v>
      </c>
      <c r="K35" s="6">
        <f t="shared" si="1"/>
        <v>1073431</v>
      </c>
    </row>
    <row r="36" spans="1:11" s="1" customFormat="1" ht="22.5" x14ac:dyDescent="0.25">
      <c r="A36" s="5" t="s">
        <v>92</v>
      </c>
      <c r="B36" s="5" t="s">
        <v>93</v>
      </c>
      <c r="C36" s="5" t="s">
        <v>94</v>
      </c>
      <c r="D36" s="6">
        <f>+D37+D38+D39</f>
        <v>12148000</v>
      </c>
      <c r="E36" s="6">
        <f>+E37+E38+E39</f>
        <v>9084000</v>
      </c>
      <c r="F36" s="6">
        <f t="shared" si="0"/>
        <v>8745803</v>
      </c>
      <c r="G36" s="6">
        <f>+G37+G38+G39</f>
        <v>0</v>
      </c>
      <c r="H36" s="6">
        <f>+H37+H38+H39</f>
        <v>8745803</v>
      </c>
      <c r="I36" s="6">
        <f>+I37+I38+I39</f>
        <v>8745803</v>
      </c>
      <c r="J36" s="6">
        <f>+J37+J38+J39</f>
        <v>0</v>
      </c>
      <c r="K36" s="6">
        <f t="shared" si="1"/>
        <v>0</v>
      </c>
    </row>
    <row r="37" spans="1:11" s="1" customFormat="1" ht="43.5" x14ac:dyDescent="0.25">
      <c r="A37" s="5" t="s">
        <v>95</v>
      </c>
      <c r="B37" s="5" t="s">
        <v>96</v>
      </c>
      <c r="C37" s="5" t="s">
        <v>97</v>
      </c>
      <c r="D37" s="6">
        <v>4363000</v>
      </c>
      <c r="E37" s="6">
        <v>3392000</v>
      </c>
      <c r="F37" s="6">
        <f t="shared" si="0"/>
        <v>3055803</v>
      </c>
      <c r="G37" s="6">
        <v>0</v>
      </c>
      <c r="H37" s="6">
        <v>3055803</v>
      </c>
      <c r="I37" s="6">
        <v>3055803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98</v>
      </c>
      <c r="B38" s="5" t="s">
        <v>99</v>
      </c>
      <c r="C38" s="5" t="s">
        <v>100</v>
      </c>
      <c r="D38" s="6">
        <v>7750000</v>
      </c>
      <c r="E38" s="6">
        <v>5692000</v>
      </c>
      <c r="F38" s="6">
        <f t="shared" si="0"/>
        <v>5690000</v>
      </c>
      <c r="G38" s="6">
        <v>0</v>
      </c>
      <c r="H38" s="6">
        <v>5690000</v>
      </c>
      <c r="I38" s="6">
        <v>5690000</v>
      </c>
      <c r="J38" s="6">
        <v>0</v>
      </c>
      <c r="K38" s="6">
        <f t="shared" si="1"/>
        <v>0</v>
      </c>
    </row>
    <row r="39" spans="1:11" s="1" customFormat="1" ht="33" x14ac:dyDescent="0.25">
      <c r="A39" s="5" t="s">
        <v>101</v>
      </c>
      <c r="B39" s="5" t="s">
        <v>102</v>
      </c>
      <c r="C39" s="5" t="s">
        <v>103</v>
      </c>
      <c r="D39" s="6">
        <v>35000</v>
      </c>
      <c r="E39" s="6">
        <v>0</v>
      </c>
      <c r="F39" s="6">
        <f t="shared" si="0"/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</row>
    <row r="40" spans="1:11" s="1" customFormat="1" ht="22.5" x14ac:dyDescent="0.25">
      <c r="A40" s="5" t="s">
        <v>104</v>
      </c>
      <c r="B40" s="5" t="s">
        <v>105</v>
      </c>
      <c r="C40" s="5" t="s">
        <v>106</v>
      </c>
      <c r="D40" s="6">
        <f>D41</f>
        <v>2000</v>
      </c>
      <c r="E40" s="6">
        <f>E41</f>
        <v>2000</v>
      </c>
      <c r="F40" s="6">
        <f t="shared" si="0"/>
        <v>7</v>
      </c>
      <c r="G40" s="6">
        <f>G41</f>
        <v>0</v>
      </c>
      <c r="H40" s="6">
        <f>H41</f>
        <v>7</v>
      </c>
      <c r="I40" s="6">
        <f>I41</f>
        <v>7</v>
      </c>
      <c r="J40" s="6">
        <f>J41</f>
        <v>0</v>
      </c>
      <c r="K40" s="6">
        <f t="shared" si="1"/>
        <v>0</v>
      </c>
    </row>
    <row r="41" spans="1:11" s="1" customFormat="1" x14ac:dyDescent="0.25">
      <c r="A41" s="5" t="s">
        <v>107</v>
      </c>
      <c r="B41" s="5" t="s">
        <v>108</v>
      </c>
      <c r="C41" s="5" t="s">
        <v>109</v>
      </c>
      <c r="D41" s="6">
        <v>2000</v>
      </c>
      <c r="E41" s="6">
        <v>2000</v>
      </c>
      <c r="F41" s="6">
        <f t="shared" si="0"/>
        <v>7</v>
      </c>
      <c r="G41" s="6">
        <v>0</v>
      </c>
      <c r="H41" s="6">
        <v>7</v>
      </c>
      <c r="I41" s="6">
        <v>7</v>
      </c>
      <c r="J41" s="6">
        <v>0</v>
      </c>
      <c r="K41" s="6">
        <f t="shared" si="1"/>
        <v>0</v>
      </c>
    </row>
    <row r="42" spans="1:11" s="1" customFormat="1" ht="33" x14ac:dyDescent="0.25">
      <c r="A42" s="5" t="s">
        <v>110</v>
      </c>
      <c r="B42" s="5" t="s">
        <v>111</v>
      </c>
      <c r="C42" s="5" t="s">
        <v>112</v>
      </c>
      <c r="D42" s="6">
        <f>D43+D46+D47</f>
        <v>1460000</v>
      </c>
      <c r="E42" s="6">
        <f>E43+E46+E47</f>
        <v>1188000</v>
      </c>
      <c r="F42" s="6">
        <f t="shared" si="0"/>
        <v>2393841</v>
      </c>
      <c r="G42" s="6">
        <f>G43+G46+G47</f>
        <v>731304</v>
      </c>
      <c r="H42" s="6">
        <f>H43+H46+H47</f>
        <v>1662537</v>
      </c>
      <c r="I42" s="6">
        <f>I43+I46+I47</f>
        <v>1253185</v>
      </c>
      <c r="J42" s="6">
        <f>J43+J46+J47</f>
        <v>67225</v>
      </c>
      <c r="K42" s="6">
        <f t="shared" si="1"/>
        <v>1073431</v>
      </c>
    </row>
    <row r="43" spans="1:11" s="1" customFormat="1" ht="22.5" x14ac:dyDescent="0.25">
      <c r="A43" s="5" t="s">
        <v>113</v>
      </c>
      <c r="B43" s="5" t="s">
        <v>114</v>
      </c>
      <c r="C43" s="5" t="s">
        <v>115</v>
      </c>
      <c r="D43" s="6">
        <f>D44+D45</f>
        <v>1076000</v>
      </c>
      <c r="E43" s="6">
        <f>E44+E45</f>
        <v>896000</v>
      </c>
      <c r="F43" s="6">
        <f t="shared" si="0"/>
        <v>1972073</v>
      </c>
      <c r="G43" s="6">
        <f>G44+G45</f>
        <v>672427</v>
      </c>
      <c r="H43" s="6">
        <f>H44+H45</f>
        <v>1299646</v>
      </c>
      <c r="I43" s="6">
        <f>I44+I45</f>
        <v>944771</v>
      </c>
      <c r="J43" s="6">
        <f>J44+J45</f>
        <v>67225</v>
      </c>
      <c r="K43" s="6">
        <f t="shared" si="1"/>
        <v>960077</v>
      </c>
    </row>
    <row r="44" spans="1:11" s="1" customFormat="1" ht="22.5" x14ac:dyDescent="0.25">
      <c r="A44" s="5" t="s">
        <v>116</v>
      </c>
      <c r="B44" s="5" t="s">
        <v>117</v>
      </c>
      <c r="C44" s="5" t="s">
        <v>118</v>
      </c>
      <c r="D44" s="6">
        <v>805000</v>
      </c>
      <c r="E44" s="6">
        <v>675000</v>
      </c>
      <c r="F44" s="6">
        <f t="shared" ref="F44:F75" si="2">G44+H44</f>
        <v>1294420</v>
      </c>
      <c r="G44" s="6">
        <v>318531</v>
      </c>
      <c r="H44" s="6">
        <v>975889</v>
      </c>
      <c r="I44" s="6">
        <v>714696</v>
      </c>
      <c r="J44" s="6">
        <v>67225</v>
      </c>
      <c r="K44" s="6">
        <f t="shared" ref="K44:K75" si="3">F44-I44-J44</f>
        <v>512499</v>
      </c>
    </row>
    <row r="45" spans="1:11" s="1" customFormat="1" ht="22.5" x14ac:dyDescent="0.25">
      <c r="A45" s="5" t="s">
        <v>119</v>
      </c>
      <c r="B45" s="5" t="s">
        <v>120</v>
      </c>
      <c r="C45" s="5" t="s">
        <v>121</v>
      </c>
      <c r="D45" s="6">
        <v>271000</v>
      </c>
      <c r="E45" s="6">
        <v>221000</v>
      </c>
      <c r="F45" s="6">
        <f t="shared" si="2"/>
        <v>677653</v>
      </c>
      <c r="G45" s="6">
        <v>353896</v>
      </c>
      <c r="H45" s="6">
        <v>323757</v>
      </c>
      <c r="I45" s="6">
        <v>230075</v>
      </c>
      <c r="J45" s="6">
        <v>0</v>
      </c>
      <c r="K45" s="6">
        <f t="shared" si="3"/>
        <v>447578</v>
      </c>
    </row>
    <row r="46" spans="1:11" s="1" customFormat="1" ht="22.5" x14ac:dyDescent="0.25">
      <c r="A46" s="5" t="s">
        <v>122</v>
      </c>
      <c r="B46" s="5" t="s">
        <v>123</v>
      </c>
      <c r="C46" s="5" t="s">
        <v>124</v>
      </c>
      <c r="D46" s="6">
        <v>335000</v>
      </c>
      <c r="E46" s="6">
        <v>255000</v>
      </c>
      <c r="F46" s="6">
        <f t="shared" si="2"/>
        <v>340849</v>
      </c>
      <c r="G46" s="6">
        <v>30938</v>
      </c>
      <c r="H46" s="6">
        <v>309911</v>
      </c>
      <c r="I46" s="6">
        <v>263855</v>
      </c>
      <c r="J46" s="6">
        <v>0</v>
      </c>
      <c r="K46" s="6">
        <f t="shared" si="3"/>
        <v>76994</v>
      </c>
    </row>
    <row r="47" spans="1:11" s="1" customFormat="1" ht="33" x14ac:dyDescent="0.25">
      <c r="A47" s="5" t="s">
        <v>125</v>
      </c>
      <c r="B47" s="5" t="s">
        <v>126</v>
      </c>
      <c r="C47" s="5" t="s">
        <v>127</v>
      </c>
      <c r="D47" s="6">
        <v>49000</v>
      </c>
      <c r="E47" s="6">
        <v>37000</v>
      </c>
      <c r="F47" s="6">
        <f t="shared" si="2"/>
        <v>80919</v>
      </c>
      <c r="G47" s="6">
        <v>27939</v>
      </c>
      <c r="H47" s="6">
        <v>52980</v>
      </c>
      <c r="I47" s="6">
        <v>44559</v>
      </c>
      <c r="J47" s="6">
        <v>0</v>
      </c>
      <c r="K47" s="6">
        <f t="shared" si="3"/>
        <v>36360</v>
      </c>
    </row>
    <row r="48" spans="1:11" s="1" customFormat="1" ht="22.5" x14ac:dyDescent="0.25">
      <c r="A48" s="5" t="s">
        <v>128</v>
      </c>
      <c r="B48" s="5" t="s">
        <v>129</v>
      </c>
      <c r="C48" s="5" t="s">
        <v>130</v>
      </c>
      <c r="D48" s="6">
        <f>D49</f>
        <v>1000</v>
      </c>
      <c r="E48" s="6">
        <f>E49</f>
        <v>1000</v>
      </c>
      <c r="F48" s="6">
        <f t="shared" si="2"/>
        <v>432</v>
      </c>
      <c r="G48" s="6">
        <f t="shared" ref="G48:J49" si="4">G49</f>
        <v>427</v>
      </c>
      <c r="H48" s="6">
        <f t="shared" si="4"/>
        <v>5</v>
      </c>
      <c r="I48" s="6">
        <f t="shared" si="4"/>
        <v>5</v>
      </c>
      <c r="J48" s="6">
        <f t="shared" si="4"/>
        <v>85</v>
      </c>
      <c r="K48" s="6">
        <f t="shared" si="3"/>
        <v>342</v>
      </c>
    </row>
    <row r="49" spans="1:11" s="1" customFormat="1" x14ac:dyDescent="0.25">
      <c r="A49" s="5" t="s">
        <v>131</v>
      </c>
      <c r="B49" s="5" t="s">
        <v>132</v>
      </c>
      <c r="C49" s="5" t="s">
        <v>133</v>
      </c>
      <c r="D49" s="6">
        <f>D50</f>
        <v>1000</v>
      </c>
      <c r="E49" s="6">
        <f>E50</f>
        <v>1000</v>
      </c>
      <c r="F49" s="6">
        <f t="shared" si="2"/>
        <v>432</v>
      </c>
      <c r="G49" s="6">
        <f t="shared" si="4"/>
        <v>427</v>
      </c>
      <c r="H49" s="6">
        <f t="shared" si="4"/>
        <v>5</v>
      </c>
      <c r="I49" s="6">
        <f t="shared" si="4"/>
        <v>5</v>
      </c>
      <c r="J49" s="6">
        <f t="shared" si="4"/>
        <v>85</v>
      </c>
      <c r="K49" s="6">
        <f t="shared" si="3"/>
        <v>342</v>
      </c>
    </row>
    <row r="50" spans="1:11" s="1" customFormat="1" x14ac:dyDescent="0.25">
      <c r="A50" s="5" t="s">
        <v>134</v>
      </c>
      <c r="B50" s="5" t="s">
        <v>135</v>
      </c>
      <c r="C50" s="5" t="s">
        <v>136</v>
      </c>
      <c r="D50" s="6">
        <v>1000</v>
      </c>
      <c r="E50" s="6">
        <v>1000</v>
      </c>
      <c r="F50" s="6">
        <f t="shared" si="2"/>
        <v>432</v>
      </c>
      <c r="G50" s="6">
        <v>427</v>
      </c>
      <c r="H50" s="6">
        <v>5</v>
      </c>
      <c r="I50" s="6">
        <v>5</v>
      </c>
      <c r="J50" s="6">
        <v>85</v>
      </c>
      <c r="K50" s="6">
        <f t="shared" si="3"/>
        <v>342</v>
      </c>
    </row>
    <row r="51" spans="1:11" s="1" customFormat="1" x14ac:dyDescent="0.25">
      <c r="A51" s="5" t="s">
        <v>137</v>
      </c>
      <c r="B51" s="5" t="s">
        <v>138</v>
      </c>
      <c r="C51" s="5" t="s">
        <v>139</v>
      </c>
      <c r="D51" s="6">
        <f>D52+D56</f>
        <v>7552301</v>
      </c>
      <c r="E51" s="6">
        <f>E52+E56</f>
        <v>7187801</v>
      </c>
      <c r="F51" s="6">
        <f t="shared" si="2"/>
        <v>7533570</v>
      </c>
      <c r="G51" s="6">
        <f>G52+G56</f>
        <v>2812705</v>
      </c>
      <c r="H51" s="6">
        <f>H52+H56</f>
        <v>4720865</v>
      </c>
      <c r="I51" s="6">
        <f>I52+I56</f>
        <v>4000693</v>
      </c>
      <c r="J51" s="6">
        <f>J52+J56</f>
        <v>175696</v>
      </c>
      <c r="K51" s="6">
        <f t="shared" si="3"/>
        <v>3357181</v>
      </c>
    </row>
    <row r="52" spans="1:11" s="1" customFormat="1" ht="22.5" x14ac:dyDescent="0.25">
      <c r="A52" s="5" t="s">
        <v>140</v>
      </c>
      <c r="B52" s="5" t="s">
        <v>141</v>
      </c>
      <c r="C52" s="5" t="s">
        <v>142</v>
      </c>
      <c r="D52" s="6">
        <f>D53</f>
        <v>2800000</v>
      </c>
      <c r="E52" s="6">
        <f>E53</f>
        <v>2700000</v>
      </c>
      <c r="F52" s="6">
        <f t="shared" si="2"/>
        <v>3987423</v>
      </c>
      <c r="G52" s="6">
        <f>G53</f>
        <v>1882205</v>
      </c>
      <c r="H52" s="6">
        <f>H53</f>
        <v>2105218</v>
      </c>
      <c r="I52" s="6">
        <f>I53</f>
        <v>1481746</v>
      </c>
      <c r="J52" s="6">
        <f>J53</f>
        <v>175696</v>
      </c>
      <c r="K52" s="6">
        <f t="shared" si="3"/>
        <v>2329981</v>
      </c>
    </row>
    <row r="53" spans="1:11" s="1" customFormat="1" ht="22.5" x14ac:dyDescent="0.25">
      <c r="A53" s="5" t="s">
        <v>143</v>
      </c>
      <c r="B53" s="5" t="s">
        <v>144</v>
      </c>
      <c r="C53" s="5" t="s">
        <v>145</v>
      </c>
      <c r="D53" s="6">
        <f>+D54</f>
        <v>2800000</v>
      </c>
      <c r="E53" s="6">
        <f>+E54</f>
        <v>2700000</v>
      </c>
      <c r="F53" s="6">
        <f t="shared" si="2"/>
        <v>3987423</v>
      </c>
      <c r="G53" s="6">
        <f>+G54</f>
        <v>1882205</v>
      </c>
      <c r="H53" s="6">
        <f>+H54</f>
        <v>2105218</v>
      </c>
      <c r="I53" s="6">
        <f>+I54</f>
        <v>1481746</v>
      </c>
      <c r="J53" s="6">
        <f>+J54</f>
        <v>175696</v>
      </c>
      <c r="K53" s="6">
        <f t="shared" si="3"/>
        <v>2329981</v>
      </c>
    </row>
    <row r="54" spans="1:11" s="1" customFormat="1" x14ac:dyDescent="0.25">
      <c r="A54" s="5" t="s">
        <v>146</v>
      </c>
      <c r="B54" s="5" t="s">
        <v>147</v>
      </c>
      <c r="C54" s="5" t="s">
        <v>148</v>
      </c>
      <c r="D54" s="6">
        <f>D55</f>
        <v>2800000</v>
      </c>
      <c r="E54" s="6">
        <f>E55</f>
        <v>2700000</v>
      </c>
      <c r="F54" s="6">
        <f t="shared" si="2"/>
        <v>3987423</v>
      </c>
      <c r="G54" s="6">
        <f>G55</f>
        <v>1882205</v>
      </c>
      <c r="H54" s="6">
        <f>H55</f>
        <v>2105218</v>
      </c>
      <c r="I54" s="6">
        <f>I55</f>
        <v>1481746</v>
      </c>
      <c r="J54" s="6">
        <f>J55</f>
        <v>175696</v>
      </c>
      <c r="K54" s="6">
        <f t="shared" si="3"/>
        <v>2329981</v>
      </c>
    </row>
    <row r="55" spans="1:11" s="1" customFormat="1" ht="22.5" x14ac:dyDescent="0.25">
      <c r="A55" s="5" t="s">
        <v>149</v>
      </c>
      <c r="B55" s="5" t="s">
        <v>150</v>
      </c>
      <c r="C55" s="5" t="s">
        <v>151</v>
      </c>
      <c r="D55" s="6">
        <v>2800000</v>
      </c>
      <c r="E55" s="6">
        <v>2700000</v>
      </c>
      <c r="F55" s="6">
        <f t="shared" si="2"/>
        <v>3987423</v>
      </c>
      <c r="G55" s="6">
        <v>1882205</v>
      </c>
      <c r="H55" s="6">
        <v>2105218</v>
      </c>
      <c r="I55" s="6">
        <v>1481746</v>
      </c>
      <c r="J55" s="6">
        <v>175696</v>
      </c>
      <c r="K55" s="6">
        <f t="shared" si="3"/>
        <v>2329981</v>
      </c>
    </row>
    <row r="56" spans="1:11" s="1" customFormat="1" ht="22.5" x14ac:dyDescent="0.25">
      <c r="A56" s="5" t="s">
        <v>152</v>
      </c>
      <c r="B56" s="5" t="s">
        <v>153</v>
      </c>
      <c r="C56" s="5" t="s">
        <v>154</v>
      </c>
      <c r="D56" s="6">
        <f>D57+D60+D62+D65</f>
        <v>4752301</v>
      </c>
      <c r="E56" s="6">
        <f>E57+E60+E62+E65</f>
        <v>4487801</v>
      </c>
      <c r="F56" s="6">
        <f t="shared" si="2"/>
        <v>3546147</v>
      </c>
      <c r="G56" s="6">
        <f>G57+G60+G62+G65</f>
        <v>930500</v>
      </c>
      <c r="H56" s="6">
        <f>H57+H60+H62+H65</f>
        <v>2615647</v>
      </c>
      <c r="I56" s="6">
        <f>I57+I60+I62+I65</f>
        <v>2518947</v>
      </c>
      <c r="J56" s="6">
        <f>J57+J60+J62+J65</f>
        <v>0</v>
      </c>
      <c r="K56" s="6">
        <f t="shared" si="3"/>
        <v>1027200</v>
      </c>
    </row>
    <row r="57" spans="1:11" s="1" customFormat="1" ht="43.5" x14ac:dyDescent="0.25">
      <c r="A57" s="5" t="s">
        <v>155</v>
      </c>
      <c r="B57" s="5" t="s">
        <v>156</v>
      </c>
      <c r="C57" s="5" t="s">
        <v>157</v>
      </c>
      <c r="D57" s="6">
        <f>D58+D59</f>
        <v>4011301</v>
      </c>
      <c r="E57" s="6">
        <f>E58+E59</f>
        <v>3911301</v>
      </c>
      <c r="F57" s="6">
        <f t="shared" si="2"/>
        <v>2069122</v>
      </c>
      <c r="G57" s="6">
        <f>G58+G59</f>
        <v>44125</v>
      </c>
      <c r="H57" s="6">
        <f>H58+H59</f>
        <v>2024997</v>
      </c>
      <c r="I57" s="6">
        <f>I58+I59</f>
        <v>2037659</v>
      </c>
      <c r="J57" s="6">
        <f>J58+J59</f>
        <v>0</v>
      </c>
      <c r="K57" s="6">
        <f t="shared" si="3"/>
        <v>31463</v>
      </c>
    </row>
    <row r="58" spans="1:11" s="1" customFormat="1" x14ac:dyDescent="0.25">
      <c r="A58" s="5" t="s">
        <v>158</v>
      </c>
      <c r="B58" s="5" t="s">
        <v>159</v>
      </c>
      <c r="C58" s="5" t="s">
        <v>160</v>
      </c>
      <c r="D58" s="6">
        <v>1300000</v>
      </c>
      <c r="E58" s="6">
        <v>1200000</v>
      </c>
      <c r="F58" s="6">
        <f t="shared" si="2"/>
        <v>791005</v>
      </c>
      <c r="G58" s="6">
        <v>0</v>
      </c>
      <c r="H58" s="6">
        <v>791005</v>
      </c>
      <c r="I58" s="6">
        <v>791005</v>
      </c>
      <c r="J58" s="6">
        <v>0</v>
      </c>
      <c r="K58" s="6">
        <f t="shared" si="3"/>
        <v>0</v>
      </c>
    </row>
    <row r="59" spans="1:11" s="1" customFormat="1" ht="22.5" x14ac:dyDescent="0.25">
      <c r="A59" s="5" t="s">
        <v>161</v>
      </c>
      <c r="B59" s="5" t="s">
        <v>162</v>
      </c>
      <c r="C59" s="5" t="s">
        <v>163</v>
      </c>
      <c r="D59" s="6">
        <v>2711301</v>
      </c>
      <c r="E59" s="6">
        <v>2711301</v>
      </c>
      <c r="F59" s="6">
        <f t="shared" si="2"/>
        <v>1278117</v>
      </c>
      <c r="G59" s="6">
        <v>44125</v>
      </c>
      <c r="H59" s="6">
        <v>1233992</v>
      </c>
      <c r="I59" s="6">
        <v>1246654</v>
      </c>
      <c r="J59" s="6">
        <v>0</v>
      </c>
      <c r="K59" s="6">
        <f t="shared" si="3"/>
        <v>31463</v>
      </c>
    </row>
    <row r="60" spans="1:11" s="1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3000</v>
      </c>
      <c r="E60" s="6">
        <f>E61</f>
        <v>3000</v>
      </c>
      <c r="F60" s="6">
        <f t="shared" si="2"/>
        <v>672</v>
      </c>
      <c r="G60" s="6">
        <f>G61</f>
        <v>0</v>
      </c>
      <c r="H60" s="6">
        <f>H61</f>
        <v>672</v>
      </c>
      <c r="I60" s="6">
        <f>I61</f>
        <v>672</v>
      </c>
      <c r="J60" s="6">
        <f>J61</f>
        <v>0</v>
      </c>
      <c r="K60" s="6">
        <f t="shared" si="3"/>
        <v>0</v>
      </c>
    </row>
    <row r="61" spans="1:11" s="1" customFormat="1" x14ac:dyDescent="0.25">
      <c r="A61" s="5" t="s">
        <v>167</v>
      </c>
      <c r="B61" s="5" t="s">
        <v>168</v>
      </c>
      <c r="C61" s="5" t="s">
        <v>169</v>
      </c>
      <c r="D61" s="6">
        <v>3000</v>
      </c>
      <c r="E61" s="6">
        <v>3000</v>
      </c>
      <c r="F61" s="6">
        <f t="shared" si="2"/>
        <v>672</v>
      </c>
      <c r="G61" s="6">
        <v>0</v>
      </c>
      <c r="H61" s="6">
        <v>672</v>
      </c>
      <c r="I61" s="6">
        <v>672</v>
      </c>
      <c r="J61" s="6">
        <v>0</v>
      </c>
      <c r="K61" s="6">
        <f t="shared" si="3"/>
        <v>0</v>
      </c>
    </row>
    <row r="62" spans="1:11" s="1" customFormat="1" ht="22.5" x14ac:dyDescent="0.25">
      <c r="A62" s="5" t="s">
        <v>170</v>
      </c>
      <c r="B62" s="5" t="s">
        <v>171</v>
      </c>
      <c r="C62" s="5" t="s">
        <v>172</v>
      </c>
      <c r="D62" s="6">
        <f>D63</f>
        <v>656000</v>
      </c>
      <c r="E62" s="6">
        <f>E63</f>
        <v>506000</v>
      </c>
      <c r="F62" s="6">
        <f t="shared" si="2"/>
        <v>1435983</v>
      </c>
      <c r="G62" s="6">
        <f t="shared" ref="G62:J63" si="5">G63</f>
        <v>880119</v>
      </c>
      <c r="H62" s="6">
        <f t="shared" si="5"/>
        <v>555864</v>
      </c>
      <c r="I62" s="6">
        <f t="shared" si="5"/>
        <v>446173</v>
      </c>
      <c r="J62" s="6">
        <f t="shared" si="5"/>
        <v>0</v>
      </c>
      <c r="K62" s="6">
        <f t="shared" si="3"/>
        <v>989810</v>
      </c>
    </row>
    <row r="63" spans="1:11" s="1" customFormat="1" ht="22.5" x14ac:dyDescent="0.25">
      <c r="A63" s="5" t="s">
        <v>173</v>
      </c>
      <c r="B63" s="5" t="s">
        <v>174</v>
      </c>
      <c r="C63" s="5" t="s">
        <v>175</v>
      </c>
      <c r="D63" s="6">
        <f>D64</f>
        <v>656000</v>
      </c>
      <c r="E63" s="6">
        <f>E64</f>
        <v>506000</v>
      </c>
      <c r="F63" s="6">
        <f t="shared" si="2"/>
        <v>1435983</v>
      </c>
      <c r="G63" s="6">
        <f t="shared" si="5"/>
        <v>880119</v>
      </c>
      <c r="H63" s="6">
        <f t="shared" si="5"/>
        <v>555864</v>
      </c>
      <c r="I63" s="6">
        <f t="shared" si="5"/>
        <v>446173</v>
      </c>
      <c r="J63" s="6">
        <f t="shared" si="5"/>
        <v>0</v>
      </c>
      <c r="K63" s="6">
        <f t="shared" si="3"/>
        <v>989810</v>
      </c>
    </row>
    <row r="64" spans="1:11" s="1" customFormat="1" ht="22.5" x14ac:dyDescent="0.25">
      <c r="A64" s="5" t="s">
        <v>176</v>
      </c>
      <c r="B64" s="5" t="s">
        <v>177</v>
      </c>
      <c r="C64" s="5" t="s">
        <v>178</v>
      </c>
      <c r="D64" s="6">
        <v>656000</v>
      </c>
      <c r="E64" s="6">
        <v>506000</v>
      </c>
      <c r="F64" s="6">
        <f t="shared" si="2"/>
        <v>1435983</v>
      </c>
      <c r="G64" s="6">
        <v>880119</v>
      </c>
      <c r="H64" s="6">
        <v>555864</v>
      </c>
      <c r="I64" s="6">
        <v>446173</v>
      </c>
      <c r="J64" s="6">
        <v>0</v>
      </c>
      <c r="K64" s="6">
        <f t="shared" si="3"/>
        <v>989810</v>
      </c>
    </row>
    <row r="65" spans="1:11" s="1" customFormat="1" ht="33" x14ac:dyDescent="0.25">
      <c r="A65" s="5" t="s">
        <v>179</v>
      </c>
      <c r="B65" s="5" t="s">
        <v>180</v>
      </c>
      <c r="C65" s="5" t="s">
        <v>181</v>
      </c>
      <c r="D65" s="6">
        <f>+D66+D67</f>
        <v>82000</v>
      </c>
      <c r="E65" s="6">
        <f>+E66+E67</f>
        <v>67500</v>
      </c>
      <c r="F65" s="6">
        <f t="shared" si="2"/>
        <v>40370</v>
      </c>
      <c r="G65" s="6">
        <f>+G66+G67</f>
        <v>6256</v>
      </c>
      <c r="H65" s="6">
        <f>+H66+H67</f>
        <v>34114</v>
      </c>
      <c r="I65" s="6">
        <f>+I66+I67</f>
        <v>34443</v>
      </c>
      <c r="J65" s="6">
        <f>+J66+J67</f>
        <v>0</v>
      </c>
      <c r="K65" s="6">
        <f t="shared" si="3"/>
        <v>5927</v>
      </c>
    </row>
    <row r="66" spans="1:11" s="1" customFormat="1" x14ac:dyDescent="0.25">
      <c r="A66" s="5" t="s">
        <v>182</v>
      </c>
      <c r="B66" s="5" t="s">
        <v>183</v>
      </c>
      <c r="C66" s="5" t="s">
        <v>184</v>
      </c>
      <c r="D66" s="6">
        <v>10000</v>
      </c>
      <c r="E66" s="6">
        <v>7500</v>
      </c>
      <c r="F66" s="6">
        <f t="shared" si="2"/>
        <v>10995</v>
      </c>
      <c r="G66" s="6">
        <v>6256</v>
      </c>
      <c r="H66" s="6">
        <v>4739</v>
      </c>
      <c r="I66" s="6">
        <v>5068</v>
      </c>
      <c r="J66" s="6">
        <v>0</v>
      </c>
      <c r="K66" s="6">
        <f t="shared" si="3"/>
        <v>5927</v>
      </c>
    </row>
    <row r="67" spans="1:11" s="1" customFormat="1" x14ac:dyDescent="0.25">
      <c r="A67" s="5" t="s">
        <v>185</v>
      </c>
      <c r="B67" s="5" t="s">
        <v>186</v>
      </c>
      <c r="C67" s="5" t="s">
        <v>187</v>
      </c>
      <c r="D67" s="6">
        <v>72000</v>
      </c>
      <c r="E67" s="6">
        <v>60000</v>
      </c>
      <c r="F67" s="6">
        <f t="shared" si="2"/>
        <v>29375</v>
      </c>
      <c r="G67" s="6">
        <v>0</v>
      </c>
      <c r="H67" s="6">
        <v>29375</v>
      </c>
      <c r="I67" s="6">
        <v>29375</v>
      </c>
      <c r="J67" s="6">
        <v>0</v>
      </c>
      <c r="K67" s="6">
        <f t="shared" si="3"/>
        <v>0</v>
      </c>
    </row>
    <row r="68" spans="1:11" s="1" customFormat="1" ht="33" x14ac:dyDescent="0.25">
      <c r="A68" s="5" t="s">
        <v>188</v>
      </c>
      <c r="B68" s="5" t="s">
        <v>189</v>
      </c>
      <c r="C68" s="5" t="s">
        <v>190</v>
      </c>
      <c r="D68" s="6">
        <v>-10088696</v>
      </c>
      <c r="E68" s="6">
        <v>-9035685</v>
      </c>
      <c r="F68" s="6">
        <f t="shared" si="2"/>
        <v>-6557964</v>
      </c>
      <c r="G68" s="6">
        <v>0</v>
      </c>
      <c r="H68" s="6">
        <v>-6557964</v>
      </c>
      <c r="I68" s="6">
        <v>-6557964</v>
      </c>
      <c r="J68" s="6">
        <v>0</v>
      </c>
      <c r="K68" s="6">
        <f t="shared" si="3"/>
        <v>0</v>
      </c>
    </row>
    <row r="69" spans="1:11" s="1" customFormat="1" x14ac:dyDescent="0.25">
      <c r="A69" s="5" t="s">
        <v>191</v>
      </c>
      <c r="B69" s="5" t="s">
        <v>192</v>
      </c>
      <c r="C69" s="5" t="s">
        <v>193</v>
      </c>
      <c r="D69" s="6">
        <v>10088696</v>
      </c>
      <c r="E69" s="6">
        <v>9035685</v>
      </c>
      <c r="F69" s="6">
        <f t="shared" si="2"/>
        <v>6557964</v>
      </c>
      <c r="G69" s="6">
        <v>0</v>
      </c>
      <c r="H69" s="6">
        <v>6557964</v>
      </c>
      <c r="I69" s="6">
        <v>6557964</v>
      </c>
      <c r="J69" s="6">
        <v>0</v>
      </c>
      <c r="K69" s="6">
        <f t="shared" si="3"/>
        <v>0</v>
      </c>
    </row>
    <row r="70" spans="1:11" s="1" customFormat="1" x14ac:dyDescent="0.25">
      <c r="A70" s="5" t="s">
        <v>194</v>
      </c>
      <c r="B70" s="5" t="s">
        <v>195</v>
      </c>
      <c r="C70" s="5" t="s">
        <v>196</v>
      </c>
      <c r="D70" s="6">
        <f>D71</f>
        <v>5000</v>
      </c>
      <c r="E70" s="6">
        <f>E71</f>
        <v>5000</v>
      </c>
      <c r="F70" s="6">
        <f t="shared" si="2"/>
        <v>11106</v>
      </c>
      <c r="G70" s="6">
        <f>G71</f>
        <v>0</v>
      </c>
      <c r="H70" s="6">
        <f>H71</f>
        <v>11106</v>
      </c>
      <c r="I70" s="6">
        <f>I71</f>
        <v>11106</v>
      </c>
      <c r="J70" s="6">
        <f>J71</f>
        <v>0</v>
      </c>
      <c r="K70" s="6">
        <f t="shared" si="3"/>
        <v>0</v>
      </c>
    </row>
    <row r="71" spans="1:11" s="1" customFormat="1" ht="33" x14ac:dyDescent="0.25">
      <c r="A71" s="5" t="s">
        <v>197</v>
      </c>
      <c r="B71" s="5" t="s">
        <v>198</v>
      </c>
      <c r="C71" s="5" t="s">
        <v>199</v>
      </c>
      <c r="D71" s="6">
        <f>D72+D73+D74</f>
        <v>5000</v>
      </c>
      <c r="E71" s="6">
        <f>E72+E73+E74</f>
        <v>5000</v>
      </c>
      <c r="F71" s="6">
        <f t="shared" si="2"/>
        <v>11106</v>
      </c>
      <c r="G71" s="6">
        <f>G72+G73+G74</f>
        <v>0</v>
      </c>
      <c r="H71" s="6">
        <f>H72+H73+H74</f>
        <v>11106</v>
      </c>
      <c r="I71" s="6">
        <f>I72+I73+I74</f>
        <v>11106</v>
      </c>
      <c r="J71" s="6">
        <f>J72+J73+J74</f>
        <v>0</v>
      </c>
      <c r="K71" s="6">
        <f t="shared" si="3"/>
        <v>0</v>
      </c>
    </row>
    <row r="72" spans="1:11" s="1" customFormat="1" ht="22.5" x14ac:dyDescent="0.25">
      <c r="A72" s="5" t="s">
        <v>200</v>
      </c>
      <c r="B72" s="5" t="s">
        <v>201</v>
      </c>
      <c r="C72" s="5" t="s">
        <v>202</v>
      </c>
      <c r="D72" s="6">
        <v>0</v>
      </c>
      <c r="E72" s="6">
        <v>0</v>
      </c>
      <c r="F72" s="6">
        <f t="shared" si="2"/>
        <v>4630</v>
      </c>
      <c r="G72" s="6">
        <v>0</v>
      </c>
      <c r="H72" s="6">
        <v>4630</v>
      </c>
      <c r="I72" s="6">
        <v>4630</v>
      </c>
      <c r="J72" s="6">
        <v>0</v>
      </c>
      <c r="K72" s="6">
        <f t="shared" si="3"/>
        <v>0</v>
      </c>
    </row>
    <row r="73" spans="1:11" s="1" customFormat="1" ht="22.5" x14ac:dyDescent="0.25">
      <c r="A73" s="5" t="s">
        <v>203</v>
      </c>
      <c r="B73" s="5" t="s">
        <v>204</v>
      </c>
      <c r="C73" s="5" t="s">
        <v>205</v>
      </c>
      <c r="D73" s="6">
        <v>0</v>
      </c>
      <c r="E73" s="6">
        <v>0</v>
      </c>
      <c r="F73" s="6">
        <f t="shared" si="2"/>
        <v>1476</v>
      </c>
      <c r="G73" s="6">
        <v>0</v>
      </c>
      <c r="H73" s="6">
        <v>1476</v>
      </c>
      <c r="I73" s="6">
        <v>1476</v>
      </c>
      <c r="J73" s="6">
        <v>0</v>
      </c>
      <c r="K73" s="6">
        <f t="shared" si="3"/>
        <v>0</v>
      </c>
    </row>
    <row r="74" spans="1:11" s="1" customFormat="1" ht="22.5" x14ac:dyDescent="0.25">
      <c r="A74" s="5" t="s">
        <v>206</v>
      </c>
      <c r="B74" s="5" t="s">
        <v>207</v>
      </c>
      <c r="C74" s="5" t="s">
        <v>208</v>
      </c>
      <c r="D74" s="6">
        <v>5000</v>
      </c>
      <c r="E74" s="6">
        <v>5000</v>
      </c>
      <c r="F74" s="6">
        <f t="shared" si="2"/>
        <v>5000</v>
      </c>
      <c r="G74" s="6">
        <v>0</v>
      </c>
      <c r="H74" s="6">
        <v>5000</v>
      </c>
      <c r="I74" s="6">
        <v>5000</v>
      </c>
      <c r="J74" s="6">
        <v>0</v>
      </c>
      <c r="K74" s="6">
        <f t="shared" si="3"/>
        <v>0</v>
      </c>
    </row>
    <row r="75" spans="1:11" s="1" customFormat="1" x14ac:dyDescent="0.25">
      <c r="A75" s="5" t="s">
        <v>209</v>
      </c>
      <c r="B75" s="5" t="s">
        <v>210</v>
      </c>
      <c r="C75" s="5" t="s">
        <v>211</v>
      </c>
      <c r="D75" s="6">
        <f>D76</f>
        <v>14827246</v>
      </c>
      <c r="E75" s="6">
        <f>E76</f>
        <v>13196346</v>
      </c>
      <c r="F75" s="6">
        <f t="shared" si="2"/>
        <v>6555458</v>
      </c>
      <c r="G75" s="6">
        <f>G76</f>
        <v>0</v>
      </c>
      <c r="H75" s="6">
        <f>H76</f>
        <v>6555458</v>
      </c>
      <c r="I75" s="6">
        <f>I76</f>
        <v>6555458</v>
      </c>
      <c r="J75" s="6">
        <f>J76</f>
        <v>0</v>
      </c>
      <c r="K75" s="6">
        <f t="shared" si="3"/>
        <v>0</v>
      </c>
    </row>
    <row r="76" spans="1:11" s="1" customFormat="1" ht="22.5" x14ac:dyDescent="0.25">
      <c r="A76" s="5" t="s">
        <v>212</v>
      </c>
      <c r="B76" s="5" t="s">
        <v>213</v>
      </c>
      <c r="C76" s="5" t="s">
        <v>214</v>
      </c>
      <c r="D76" s="6">
        <f>D77+D84</f>
        <v>14827246</v>
      </c>
      <c r="E76" s="6">
        <f>E77+E84</f>
        <v>13196346</v>
      </c>
      <c r="F76" s="6">
        <f t="shared" ref="F76:F92" si="6">G76+H76</f>
        <v>6555458</v>
      </c>
      <c r="G76" s="6">
        <f>G77+G84</f>
        <v>0</v>
      </c>
      <c r="H76" s="6">
        <f>H77+H84</f>
        <v>6555458</v>
      </c>
      <c r="I76" s="6">
        <f>I77+I84</f>
        <v>6555458</v>
      </c>
      <c r="J76" s="6">
        <f>J77+J84</f>
        <v>0</v>
      </c>
      <c r="K76" s="6">
        <f t="shared" ref="K76:K92" si="7">F76-I76-J76</f>
        <v>0</v>
      </c>
    </row>
    <row r="77" spans="1:11" s="1" customFormat="1" ht="96" x14ac:dyDescent="0.25">
      <c r="A77" s="5" t="s">
        <v>215</v>
      </c>
      <c r="B77" s="5" t="s">
        <v>216</v>
      </c>
      <c r="C77" s="5" t="s">
        <v>217</v>
      </c>
      <c r="D77" s="6">
        <f>+D78+D79+D80+D81+D82+D83</f>
        <v>14562246</v>
      </c>
      <c r="E77" s="6">
        <f>+E78+E79+E80+E81+E82+E83</f>
        <v>12931346</v>
      </c>
      <c r="F77" s="6">
        <f t="shared" si="6"/>
        <v>6305458</v>
      </c>
      <c r="G77" s="6">
        <f>+G78+G79+G80+G81+G82+G83</f>
        <v>0</v>
      </c>
      <c r="H77" s="6">
        <f>+H78+H79+H80+H81+H82+H83</f>
        <v>6305458</v>
      </c>
      <c r="I77" s="6">
        <f>+I78+I79+I80+I81+I82+I83</f>
        <v>6305458</v>
      </c>
      <c r="J77" s="6">
        <f>+J78+J79+J80+J81+J82+J83</f>
        <v>0</v>
      </c>
      <c r="K77" s="6">
        <f t="shared" si="7"/>
        <v>0</v>
      </c>
    </row>
    <row r="78" spans="1:11" s="1" customFormat="1" x14ac:dyDescent="0.25">
      <c r="A78" s="5" t="s">
        <v>218</v>
      </c>
      <c r="B78" s="5" t="s">
        <v>219</v>
      </c>
      <c r="C78" s="5" t="s">
        <v>220</v>
      </c>
      <c r="D78" s="6">
        <v>153000</v>
      </c>
      <c r="E78" s="6">
        <v>153000</v>
      </c>
      <c r="F78" s="6">
        <f t="shared" si="6"/>
        <v>153000</v>
      </c>
      <c r="G78" s="6">
        <v>0</v>
      </c>
      <c r="H78" s="6">
        <v>153000</v>
      </c>
      <c r="I78" s="6">
        <v>153000</v>
      </c>
      <c r="J78" s="6">
        <v>0</v>
      </c>
      <c r="K78" s="6">
        <f t="shared" si="7"/>
        <v>0</v>
      </c>
    </row>
    <row r="79" spans="1:11" s="1" customFormat="1" ht="33" x14ac:dyDescent="0.25">
      <c r="A79" s="5" t="s">
        <v>221</v>
      </c>
      <c r="B79" s="5" t="s">
        <v>222</v>
      </c>
      <c r="C79" s="5" t="s">
        <v>223</v>
      </c>
      <c r="D79" s="6">
        <v>3000</v>
      </c>
      <c r="E79" s="6">
        <v>3000</v>
      </c>
      <c r="F79" s="6">
        <f t="shared" si="6"/>
        <v>2045</v>
      </c>
      <c r="G79" s="6">
        <v>0</v>
      </c>
      <c r="H79" s="6">
        <v>2045</v>
      </c>
      <c r="I79" s="6">
        <v>2045</v>
      </c>
      <c r="J79" s="6">
        <v>0</v>
      </c>
      <c r="K79" s="6">
        <f t="shared" si="7"/>
        <v>0</v>
      </c>
    </row>
    <row r="80" spans="1:11" s="1" customFormat="1" ht="22.5" x14ac:dyDescent="0.25">
      <c r="A80" s="5" t="s">
        <v>224</v>
      </c>
      <c r="B80" s="5" t="s">
        <v>225</v>
      </c>
      <c r="C80" s="5" t="s">
        <v>226</v>
      </c>
      <c r="D80" s="6">
        <v>11824759</v>
      </c>
      <c r="E80" s="6">
        <v>10193859</v>
      </c>
      <c r="F80" s="6">
        <f t="shared" si="6"/>
        <v>4461060</v>
      </c>
      <c r="G80" s="6">
        <v>0</v>
      </c>
      <c r="H80" s="6">
        <v>4461060</v>
      </c>
      <c r="I80" s="6">
        <v>4461060</v>
      </c>
      <c r="J80" s="6">
        <v>0</v>
      </c>
      <c r="K80" s="6">
        <f t="shared" si="7"/>
        <v>0</v>
      </c>
    </row>
    <row r="81" spans="1:12" s="1" customFormat="1" ht="54" x14ac:dyDescent="0.25">
      <c r="A81" s="5" t="s">
        <v>227</v>
      </c>
      <c r="B81" s="5" t="s">
        <v>228</v>
      </c>
      <c r="C81" s="5" t="s">
        <v>229</v>
      </c>
      <c r="D81" s="6">
        <v>1420237</v>
      </c>
      <c r="E81" s="6">
        <v>1420237</v>
      </c>
      <c r="F81" s="6">
        <f t="shared" si="6"/>
        <v>574324</v>
      </c>
      <c r="G81" s="6">
        <v>0</v>
      </c>
      <c r="H81" s="6">
        <v>574324</v>
      </c>
      <c r="I81" s="6">
        <v>574324</v>
      </c>
      <c r="J81" s="6">
        <v>0</v>
      </c>
      <c r="K81" s="6">
        <f t="shared" si="7"/>
        <v>0</v>
      </c>
    </row>
    <row r="82" spans="1:12" s="1" customFormat="1" ht="22.5" x14ac:dyDescent="0.25">
      <c r="A82" s="5" t="s">
        <v>230</v>
      </c>
      <c r="B82" s="5" t="s">
        <v>231</v>
      </c>
      <c r="C82" s="5" t="s">
        <v>232</v>
      </c>
      <c r="D82" s="6">
        <v>1135000</v>
      </c>
      <c r="E82" s="6">
        <v>1135000</v>
      </c>
      <c r="F82" s="6">
        <f t="shared" si="6"/>
        <v>1115029</v>
      </c>
      <c r="G82" s="6">
        <v>0</v>
      </c>
      <c r="H82" s="6">
        <v>1115029</v>
      </c>
      <c r="I82" s="6">
        <v>1115029</v>
      </c>
      <c r="J82" s="6">
        <v>0</v>
      </c>
      <c r="K82" s="6">
        <f t="shared" si="7"/>
        <v>0</v>
      </c>
    </row>
    <row r="83" spans="1:12" s="1" customFormat="1" x14ac:dyDescent="0.25">
      <c r="A83" s="5" t="s">
        <v>233</v>
      </c>
      <c r="B83" s="5" t="s">
        <v>234</v>
      </c>
      <c r="C83" s="5" t="s">
        <v>235</v>
      </c>
      <c r="D83" s="6">
        <v>26250</v>
      </c>
      <c r="E83" s="6">
        <v>26250</v>
      </c>
      <c r="F83" s="6">
        <f t="shared" si="6"/>
        <v>0</v>
      </c>
      <c r="G83" s="6">
        <v>0</v>
      </c>
      <c r="H83" s="6">
        <v>0</v>
      </c>
      <c r="I83" s="6">
        <v>0</v>
      </c>
      <c r="J83" s="6">
        <v>0</v>
      </c>
      <c r="K83" s="6">
        <f t="shared" si="7"/>
        <v>0</v>
      </c>
    </row>
    <row r="84" spans="1:12" s="1" customFormat="1" ht="33" x14ac:dyDescent="0.25">
      <c r="A84" s="5" t="s">
        <v>236</v>
      </c>
      <c r="B84" s="5" t="s">
        <v>237</v>
      </c>
      <c r="C84" s="5" t="s">
        <v>238</v>
      </c>
      <c r="D84" s="6">
        <f>+D85</f>
        <v>265000</v>
      </c>
      <c r="E84" s="6">
        <f>+E85</f>
        <v>265000</v>
      </c>
      <c r="F84" s="6">
        <f t="shared" si="6"/>
        <v>250000</v>
      </c>
      <c r="G84" s="6">
        <f>+G85</f>
        <v>0</v>
      </c>
      <c r="H84" s="6">
        <f>+H85</f>
        <v>250000</v>
      </c>
      <c r="I84" s="6">
        <f>+I85</f>
        <v>250000</v>
      </c>
      <c r="J84" s="6">
        <f>+J85</f>
        <v>0</v>
      </c>
      <c r="K84" s="6">
        <f t="shared" si="7"/>
        <v>0</v>
      </c>
    </row>
    <row r="85" spans="1:12" s="1" customFormat="1" ht="33" x14ac:dyDescent="0.25">
      <c r="A85" s="5" t="s">
        <v>239</v>
      </c>
      <c r="B85" s="5" t="s">
        <v>240</v>
      </c>
      <c r="C85" s="5" t="s">
        <v>241</v>
      </c>
      <c r="D85" s="6">
        <v>265000</v>
      </c>
      <c r="E85" s="6">
        <v>265000</v>
      </c>
      <c r="F85" s="6">
        <f t="shared" si="6"/>
        <v>250000</v>
      </c>
      <c r="G85" s="6">
        <v>0</v>
      </c>
      <c r="H85" s="6">
        <v>250000</v>
      </c>
      <c r="I85" s="6">
        <v>250000</v>
      </c>
      <c r="J85" s="6">
        <v>0</v>
      </c>
      <c r="K85" s="6">
        <f t="shared" si="7"/>
        <v>0</v>
      </c>
    </row>
    <row r="86" spans="1:12" s="1" customFormat="1" ht="33" x14ac:dyDescent="0.25">
      <c r="A86" s="5" t="s">
        <v>242</v>
      </c>
      <c r="B86" s="5" t="s">
        <v>243</v>
      </c>
      <c r="C86" s="5" t="s">
        <v>244</v>
      </c>
      <c r="D86" s="6">
        <f>D87+D90</f>
        <v>9159684</v>
      </c>
      <c r="E86" s="6">
        <f>E87+E90</f>
        <v>9159684</v>
      </c>
      <c r="F86" s="6">
        <f t="shared" si="6"/>
        <v>3991675</v>
      </c>
      <c r="G86" s="6">
        <f>G87+G90</f>
        <v>0</v>
      </c>
      <c r="H86" s="6">
        <f>H87+H90</f>
        <v>3991675</v>
      </c>
      <c r="I86" s="6">
        <f>I87+I90</f>
        <v>3991675</v>
      </c>
      <c r="J86" s="6">
        <f>J87+J90</f>
        <v>0</v>
      </c>
      <c r="K86" s="6">
        <f t="shared" si="7"/>
        <v>0</v>
      </c>
    </row>
    <row r="87" spans="1:12" s="1" customFormat="1" ht="22.5" x14ac:dyDescent="0.25">
      <c r="A87" s="5" t="s">
        <v>245</v>
      </c>
      <c r="B87" s="5" t="s">
        <v>246</v>
      </c>
      <c r="C87" s="5" t="s">
        <v>247</v>
      </c>
      <c r="D87" s="6">
        <f>D88+D89</f>
        <v>8668884</v>
      </c>
      <c r="E87" s="6">
        <f>E88+E89</f>
        <v>8668884</v>
      </c>
      <c r="F87" s="6">
        <f t="shared" si="6"/>
        <v>3755192</v>
      </c>
      <c r="G87" s="6">
        <f>G88+G89</f>
        <v>0</v>
      </c>
      <c r="H87" s="6">
        <f>H88+H89</f>
        <v>3755192</v>
      </c>
      <c r="I87" s="6">
        <f>I88+I89</f>
        <v>3755192</v>
      </c>
      <c r="J87" s="6">
        <f>J88+J89</f>
        <v>0</v>
      </c>
      <c r="K87" s="6">
        <f t="shared" si="7"/>
        <v>0</v>
      </c>
    </row>
    <row r="88" spans="1:12" s="1" customFormat="1" ht="22.5" x14ac:dyDescent="0.25">
      <c r="A88" s="5" t="s">
        <v>248</v>
      </c>
      <c r="B88" s="5" t="s">
        <v>249</v>
      </c>
      <c r="C88" s="5" t="s">
        <v>250</v>
      </c>
      <c r="D88" s="6">
        <v>8022571</v>
      </c>
      <c r="E88" s="6">
        <v>8022571</v>
      </c>
      <c r="F88" s="6">
        <f t="shared" si="6"/>
        <v>3108880</v>
      </c>
      <c r="G88" s="6">
        <v>0</v>
      </c>
      <c r="H88" s="6">
        <v>3108880</v>
      </c>
      <c r="I88" s="6">
        <v>3108880</v>
      </c>
      <c r="J88" s="6">
        <v>0</v>
      </c>
      <c r="K88" s="6">
        <f t="shared" si="7"/>
        <v>0</v>
      </c>
    </row>
    <row r="89" spans="1:12" s="1" customFormat="1" ht="22.5" x14ac:dyDescent="0.25">
      <c r="A89" s="5" t="s">
        <v>251</v>
      </c>
      <c r="B89" s="5" t="s">
        <v>252</v>
      </c>
      <c r="C89" s="5" t="s">
        <v>253</v>
      </c>
      <c r="D89" s="6">
        <v>646313</v>
      </c>
      <c r="E89" s="6">
        <v>646313</v>
      </c>
      <c r="F89" s="6">
        <f t="shared" si="6"/>
        <v>646312</v>
      </c>
      <c r="G89" s="6">
        <v>0</v>
      </c>
      <c r="H89" s="6">
        <v>646312</v>
      </c>
      <c r="I89" s="6">
        <v>646312</v>
      </c>
      <c r="J89" s="6">
        <v>0</v>
      </c>
      <c r="K89" s="6">
        <f t="shared" si="7"/>
        <v>0</v>
      </c>
    </row>
    <row r="90" spans="1:12" s="1" customFormat="1" x14ac:dyDescent="0.25">
      <c r="A90" s="5" t="s">
        <v>254</v>
      </c>
      <c r="B90" s="5" t="s">
        <v>255</v>
      </c>
      <c r="C90" s="5" t="s">
        <v>256</v>
      </c>
      <c r="D90" s="6">
        <f>D91+D92</f>
        <v>490800</v>
      </c>
      <c r="E90" s="6">
        <f>E91+E92</f>
        <v>490800</v>
      </c>
      <c r="F90" s="6">
        <f t="shared" si="6"/>
        <v>236483</v>
      </c>
      <c r="G90" s="6">
        <f>G91+G92</f>
        <v>0</v>
      </c>
      <c r="H90" s="6">
        <f>H91+H92</f>
        <v>236483</v>
      </c>
      <c r="I90" s="6">
        <f>I91+I92</f>
        <v>236483</v>
      </c>
      <c r="J90" s="6">
        <f>J91+J92</f>
        <v>0</v>
      </c>
      <c r="K90" s="6">
        <f t="shared" si="7"/>
        <v>0</v>
      </c>
    </row>
    <row r="91" spans="1:12" s="1" customFormat="1" ht="22.5" x14ac:dyDescent="0.25">
      <c r="A91" s="5" t="s">
        <v>257</v>
      </c>
      <c r="B91" s="5" t="s">
        <v>249</v>
      </c>
      <c r="C91" s="5" t="s">
        <v>258</v>
      </c>
      <c r="D91" s="6">
        <v>490800</v>
      </c>
      <c r="E91" s="6">
        <v>490800</v>
      </c>
      <c r="F91" s="6">
        <f t="shared" si="6"/>
        <v>0</v>
      </c>
      <c r="G91" s="6">
        <v>0</v>
      </c>
      <c r="H91" s="6">
        <v>0</v>
      </c>
      <c r="I91" s="6">
        <v>0</v>
      </c>
      <c r="J91" s="6">
        <v>0</v>
      </c>
      <c r="K91" s="6">
        <f t="shared" si="7"/>
        <v>0</v>
      </c>
    </row>
    <row r="92" spans="1:12" s="1" customFormat="1" x14ac:dyDescent="0.25">
      <c r="A92" s="5" t="s">
        <v>259</v>
      </c>
      <c r="B92" s="5" t="s">
        <v>260</v>
      </c>
      <c r="C92" s="5" t="s">
        <v>261</v>
      </c>
      <c r="D92" s="6">
        <v>0</v>
      </c>
      <c r="E92" s="6">
        <v>0</v>
      </c>
      <c r="F92" s="6">
        <f t="shared" si="6"/>
        <v>236483</v>
      </c>
      <c r="G92" s="6">
        <v>0</v>
      </c>
      <c r="H92" s="6">
        <v>236483</v>
      </c>
      <c r="I92" s="6">
        <v>236483</v>
      </c>
      <c r="J92" s="6">
        <v>0</v>
      </c>
      <c r="K92" s="6">
        <f t="shared" si="7"/>
        <v>0</v>
      </c>
    </row>
    <row r="93" spans="1:12" s="1" customFormat="1" x14ac:dyDescent="0.25">
      <c r="A93" s="3"/>
      <c r="B93" s="3"/>
      <c r="C93" s="3"/>
      <c r="D93" s="4"/>
      <c r="E93" s="4"/>
      <c r="F93" s="4"/>
      <c r="G93" s="4"/>
      <c r="H93" s="4"/>
      <c r="I93" s="4"/>
      <c r="J93" s="4"/>
      <c r="K93" s="4"/>
    </row>
    <row r="94" spans="1:12" s="1" customFormat="1" x14ac:dyDescent="0.25">
      <c r="A94" s="3"/>
      <c r="B94" s="3"/>
      <c r="C94" s="3"/>
      <c r="D94" s="4"/>
      <c r="E94" s="4"/>
      <c r="F94" s="4"/>
      <c r="G94" s="4"/>
      <c r="H94" s="4"/>
      <c r="I94" s="4"/>
      <c r="J94" s="4"/>
      <c r="K94" s="4"/>
    </row>
    <row r="95" spans="1:12" x14ac:dyDescent="0.25">
      <c r="A95" s="17" t="s">
        <v>310</v>
      </c>
      <c r="B95" s="17"/>
      <c r="C95" s="17"/>
      <c r="D95" s="17"/>
      <c r="E95" s="17"/>
      <c r="F95" s="17"/>
      <c r="G95" s="17"/>
      <c r="H95" s="17"/>
      <c r="I95" s="17"/>
      <c r="J95" s="8"/>
      <c r="K95" s="8"/>
      <c r="L95" s="8"/>
    </row>
    <row r="96" spans="1:12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8" spans="2:11" ht="22.5" x14ac:dyDescent="0.25">
      <c r="B98" s="5" t="s">
        <v>268</v>
      </c>
      <c r="C98" s="5" t="s">
        <v>22</v>
      </c>
      <c r="D98" s="6">
        <f>D99+D155</f>
        <v>29566855</v>
      </c>
      <c r="E98" s="6">
        <f>E99+E155</f>
        <v>25723121</v>
      </c>
      <c r="F98" s="6">
        <f t="shared" ref="F98:F161" si="8">G98+H98</f>
        <v>30427142</v>
      </c>
      <c r="G98" s="6">
        <f>G99+G155</f>
        <v>7083047</v>
      </c>
      <c r="H98" s="6">
        <f>H99+H155</f>
        <v>23344095</v>
      </c>
      <c r="I98" s="6">
        <f>I99+I155</f>
        <v>21906530</v>
      </c>
      <c r="J98" s="6">
        <f>J99+J155</f>
        <v>373906</v>
      </c>
      <c r="K98" s="6">
        <f t="shared" ref="K98:K161" si="9">F98-I98-J98</f>
        <v>8146706</v>
      </c>
    </row>
    <row r="99" spans="2:11" x14ac:dyDescent="0.25">
      <c r="B99" s="5" t="s">
        <v>27</v>
      </c>
      <c r="C99" s="5" t="s">
        <v>28</v>
      </c>
      <c r="D99" s="6">
        <f>D100+D136</f>
        <v>27984605</v>
      </c>
      <c r="E99" s="6">
        <f>E100+E136</f>
        <v>24140871</v>
      </c>
      <c r="F99" s="6">
        <f t="shared" si="8"/>
        <v>28907068</v>
      </c>
      <c r="G99" s="6">
        <f>G100+G136</f>
        <v>7083047</v>
      </c>
      <c r="H99" s="6">
        <f>H100+H136</f>
        <v>21824021</v>
      </c>
      <c r="I99" s="6">
        <f>I100+I136</f>
        <v>20386456</v>
      </c>
      <c r="J99" s="6">
        <f>J100+J136</f>
        <v>373906</v>
      </c>
      <c r="K99" s="6">
        <f t="shared" si="9"/>
        <v>8146706</v>
      </c>
    </row>
    <row r="100" spans="2:11" ht="22.5" x14ac:dyDescent="0.25">
      <c r="B100" s="5" t="s">
        <v>30</v>
      </c>
      <c r="C100" s="5" t="s">
        <v>31</v>
      </c>
      <c r="D100" s="6">
        <f>D101+D109+D120+D133</f>
        <v>30521000</v>
      </c>
      <c r="E100" s="6">
        <f>E101+E109+E120+E133</f>
        <v>25988755</v>
      </c>
      <c r="F100" s="6">
        <f t="shared" si="8"/>
        <v>27931462</v>
      </c>
      <c r="G100" s="6">
        <f>G101+G109+G120+G133</f>
        <v>4270342</v>
      </c>
      <c r="H100" s="6">
        <f>H101+H109+H120+H133</f>
        <v>23661120</v>
      </c>
      <c r="I100" s="6">
        <f>I101+I109+I120+I133</f>
        <v>22943727</v>
      </c>
      <c r="J100" s="6">
        <f>J101+J109+J120+J133</f>
        <v>198210</v>
      </c>
      <c r="K100" s="6">
        <f t="shared" si="9"/>
        <v>4789525</v>
      </c>
    </row>
    <row r="101" spans="2:11" ht="22.5" x14ac:dyDescent="0.25">
      <c r="B101" s="5" t="s">
        <v>33</v>
      </c>
      <c r="C101" s="5" t="s">
        <v>34</v>
      </c>
      <c r="D101" s="6">
        <f>+D102</f>
        <v>12714000</v>
      </c>
      <c r="E101" s="6">
        <f>+E102</f>
        <v>12051755</v>
      </c>
      <c r="F101" s="6">
        <f t="shared" si="8"/>
        <v>9490961</v>
      </c>
      <c r="G101" s="6">
        <f>+G102</f>
        <v>0</v>
      </c>
      <c r="H101" s="6">
        <f>+H102</f>
        <v>9490961</v>
      </c>
      <c r="I101" s="6">
        <f>+I102</f>
        <v>9490961</v>
      </c>
      <c r="J101" s="6">
        <f>+J102</f>
        <v>0</v>
      </c>
      <c r="K101" s="6">
        <f t="shared" si="9"/>
        <v>0</v>
      </c>
    </row>
    <row r="102" spans="2:11" ht="33" x14ac:dyDescent="0.25">
      <c r="B102" s="5" t="s">
        <v>36</v>
      </c>
      <c r="C102" s="5" t="s">
        <v>37</v>
      </c>
      <c r="D102" s="6">
        <f>D103+D105</f>
        <v>12714000</v>
      </c>
      <c r="E102" s="6">
        <f>E103+E105</f>
        <v>12051755</v>
      </c>
      <c r="F102" s="6">
        <f t="shared" si="8"/>
        <v>9490961</v>
      </c>
      <c r="G102" s="6">
        <f>G103+G105</f>
        <v>0</v>
      </c>
      <c r="H102" s="6">
        <f>H103+H105</f>
        <v>9490961</v>
      </c>
      <c r="I102" s="6">
        <f>I103+I105</f>
        <v>9490961</v>
      </c>
      <c r="J102" s="6">
        <f>J103+J105</f>
        <v>0</v>
      </c>
      <c r="K102" s="6">
        <f t="shared" si="9"/>
        <v>0</v>
      </c>
    </row>
    <row r="103" spans="2:11" x14ac:dyDescent="0.25">
      <c r="B103" s="5" t="s">
        <v>39</v>
      </c>
      <c r="C103" s="5" t="s">
        <v>40</v>
      </c>
      <c r="D103" s="6">
        <f>+D104</f>
        <v>45000</v>
      </c>
      <c r="E103" s="6">
        <f>+E104</f>
        <v>34000</v>
      </c>
      <c r="F103" s="6">
        <f t="shared" si="8"/>
        <v>15276</v>
      </c>
      <c r="G103" s="6">
        <f>+G104</f>
        <v>0</v>
      </c>
      <c r="H103" s="6">
        <f>+H104</f>
        <v>15276</v>
      </c>
      <c r="I103" s="6">
        <f>+I104</f>
        <v>15276</v>
      </c>
      <c r="J103" s="6">
        <f>+J104</f>
        <v>0</v>
      </c>
      <c r="K103" s="6">
        <f t="shared" si="9"/>
        <v>0</v>
      </c>
    </row>
    <row r="104" spans="2:11" ht="22.5" x14ac:dyDescent="0.25">
      <c r="B104" s="5" t="s">
        <v>42</v>
      </c>
      <c r="C104" s="5" t="s">
        <v>43</v>
      </c>
      <c r="D104" s="6">
        <v>45000</v>
      </c>
      <c r="E104" s="6">
        <v>34000</v>
      </c>
      <c r="F104" s="6">
        <f t="shared" si="8"/>
        <v>15276</v>
      </c>
      <c r="G104" s="6">
        <v>0</v>
      </c>
      <c r="H104" s="6">
        <v>15276</v>
      </c>
      <c r="I104" s="6">
        <v>15276</v>
      </c>
      <c r="J104" s="6">
        <v>0</v>
      </c>
      <c r="K104" s="6">
        <f t="shared" si="9"/>
        <v>0</v>
      </c>
    </row>
    <row r="105" spans="2:11" ht="22.5" x14ac:dyDescent="0.25">
      <c r="B105" s="5" t="s">
        <v>45</v>
      </c>
      <c r="C105" s="5" t="s">
        <v>46</v>
      </c>
      <c r="D105" s="6">
        <f>D106+D107+D108</f>
        <v>12669000</v>
      </c>
      <c r="E105" s="6">
        <f>E106+E107+E108</f>
        <v>12017755</v>
      </c>
      <c r="F105" s="6">
        <f t="shared" si="8"/>
        <v>9475685</v>
      </c>
      <c r="G105" s="6">
        <f>G106+G107+G108</f>
        <v>0</v>
      </c>
      <c r="H105" s="6">
        <f>H106+H107+H108</f>
        <v>9475685</v>
      </c>
      <c r="I105" s="6">
        <f>I106+I107+I108</f>
        <v>9475685</v>
      </c>
      <c r="J105" s="6">
        <f>J106+J107+J108</f>
        <v>0</v>
      </c>
      <c r="K105" s="6">
        <f t="shared" si="9"/>
        <v>0</v>
      </c>
    </row>
    <row r="106" spans="2:11" x14ac:dyDescent="0.25">
      <c r="B106" s="5" t="s">
        <v>48</v>
      </c>
      <c r="C106" s="5" t="s">
        <v>49</v>
      </c>
      <c r="D106" s="6">
        <v>9770000</v>
      </c>
      <c r="E106" s="6">
        <v>9243755</v>
      </c>
      <c r="F106" s="6">
        <f t="shared" si="8"/>
        <v>7426034</v>
      </c>
      <c r="G106" s="6">
        <v>0</v>
      </c>
      <c r="H106" s="6">
        <v>7426034</v>
      </c>
      <c r="I106" s="6">
        <v>7426034</v>
      </c>
      <c r="J106" s="6">
        <v>0</v>
      </c>
      <c r="K106" s="6">
        <f t="shared" si="9"/>
        <v>0</v>
      </c>
    </row>
    <row r="107" spans="2:11" ht="22.5" x14ac:dyDescent="0.25">
      <c r="B107" s="5" t="s">
        <v>51</v>
      </c>
      <c r="C107" s="5" t="s">
        <v>52</v>
      </c>
      <c r="D107" s="6">
        <v>899000</v>
      </c>
      <c r="E107" s="6">
        <v>774000</v>
      </c>
      <c r="F107" s="6">
        <f t="shared" si="8"/>
        <v>664974</v>
      </c>
      <c r="G107" s="6">
        <v>0</v>
      </c>
      <c r="H107" s="6">
        <v>664974</v>
      </c>
      <c r="I107" s="6">
        <v>664974</v>
      </c>
      <c r="J107" s="6">
        <v>0</v>
      </c>
      <c r="K107" s="6">
        <f t="shared" si="9"/>
        <v>0</v>
      </c>
    </row>
    <row r="108" spans="2:11" ht="22.5" x14ac:dyDescent="0.25">
      <c r="B108" s="5" t="s">
        <v>54</v>
      </c>
      <c r="C108" s="5" t="s">
        <v>55</v>
      </c>
      <c r="D108" s="6">
        <v>2000000</v>
      </c>
      <c r="E108" s="6">
        <v>2000000</v>
      </c>
      <c r="F108" s="6">
        <f t="shared" si="8"/>
        <v>1384677</v>
      </c>
      <c r="G108" s="6">
        <v>0</v>
      </c>
      <c r="H108" s="6">
        <v>1384677</v>
      </c>
      <c r="I108" s="6">
        <v>1384677</v>
      </c>
      <c r="J108" s="6">
        <v>0</v>
      </c>
      <c r="K108" s="6">
        <f t="shared" si="9"/>
        <v>0</v>
      </c>
    </row>
    <row r="109" spans="2:11" ht="22.5" x14ac:dyDescent="0.25">
      <c r="B109" s="5" t="s">
        <v>57</v>
      </c>
      <c r="C109" s="5" t="s">
        <v>58</v>
      </c>
      <c r="D109" s="6">
        <f>D110</f>
        <v>4196000</v>
      </c>
      <c r="E109" s="6">
        <f>E110</f>
        <v>3662000</v>
      </c>
      <c r="F109" s="6">
        <f t="shared" si="8"/>
        <v>7300418</v>
      </c>
      <c r="G109" s="6">
        <f>G110</f>
        <v>3538611</v>
      </c>
      <c r="H109" s="6">
        <f>H110</f>
        <v>3761807</v>
      </c>
      <c r="I109" s="6">
        <f>I110</f>
        <v>3453766</v>
      </c>
      <c r="J109" s="6">
        <f>J110</f>
        <v>130900</v>
      </c>
      <c r="K109" s="6">
        <f t="shared" si="9"/>
        <v>3715752</v>
      </c>
    </row>
    <row r="110" spans="2:11" ht="22.5" x14ac:dyDescent="0.25">
      <c r="B110" s="5" t="s">
        <v>60</v>
      </c>
      <c r="C110" s="5" t="s">
        <v>61</v>
      </c>
      <c r="D110" s="6">
        <f>D111+D114+D118+D119</f>
        <v>4196000</v>
      </c>
      <c r="E110" s="6">
        <f>E111+E114+E118+E119</f>
        <v>3662000</v>
      </c>
      <c r="F110" s="6">
        <f t="shared" si="8"/>
        <v>7300418</v>
      </c>
      <c r="G110" s="6">
        <f>G111+G114+G118+G119</f>
        <v>3538611</v>
      </c>
      <c r="H110" s="6">
        <f>H111+H114+H118+H119</f>
        <v>3761807</v>
      </c>
      <c r="I110" s="6">
        <f>I111+I114+I118+I119</f>
        <v>3453766</v>
      </c>
      <c r="J110" s="6">
        <f>J111+J114+J118+J119</f>
        <v>130900</v>
      </c>
      <c r="K110" s="6">
        <f t="shared" si="9"/>
        <v>3715752</v>
      </c>
    </row>
    <row r="111" spans="2:11" ht="22.5" x14ac:dyDescent="0.25">
      <c r="B111" s="5" t="s">
        <v>63</v>
      </c>
      <c r="C111" s="5" t="s">
        <v>64</v>
      </c>
      <c r="D111" s="6">
        <f>D112+D113</f>
        <v>2528000</v>
      </c>
      <c r="E111" s="6">
        <f>E112+E113</f>
        <v>2222000</v>
      </c>
      <c r="F111" s="6">
        <f t="shared" si="8"/>
        <v>4994148</v>
      </c>
      <c r="G111" s="6">
        <f>G112+G113</f>
        <v>2816471</v>
      </c>
      <c r="H111" s="6">
        <f>H112+H113</f>
        <v>2177677</v>
      </c>
      <c r="I111" s="6">
        <f>I112+I113</f>
        <v>2143886</v>
      </c>
      <c r="J111" s="6">
        <f>J112+J113</f>
        <v>60033</v>
      </c>
      <c r="K111" s="6">
        <f t="shared" si="9"/>
        <v>2790229</v>
      </c>
    </row>
    <row r="112" spans="2:11" x14ac:dyDescent="0.25">
      <c r="B112" s="5" t="s">
        <v>66</v>
      </c>
      <c r="C112" s="5" t="s">
        <v>67</v>
      </c>
      <c r="D112" s="6">
        <v>1007000</v>
      </c>
      <c r="E112" s="6">
        <v>922000</v>
      </c>
      <c r="F112" s="6">
        <f t="shared" si="8"/>
        <v>1347357</v>
      </c>
      <c r="G112" s="6">
        <v>315170</v>
      </c>
      <c r="H112" s="6">
        <v>1032187</v>
      </c>
      <c r="I112" s="6">
        <v>802863</v>
      </c>
      <c r="J112" s="6">
        <v>60033</v>
      </c>
      <c r="K112" s="6">
        <f t="shared" si="9"/>
        <v>484461</v>
      </c>
    </row>
    <row r="113" spans="2:11" x14ac:dyDescent="0.25">
      <c r="B113" s="5" t="s">
        <v>69</v>
      </c>
      <c r="C113" s="5" t="s">
        <v>70</v>
      </c>
      <c r="D113" s="6">
        <v>1521000</v>
      </c>
      <c r="E113" s="6">
        <v>1300000</v>
      </c>
      <c r="F113" s="6">
        <f t="shared" si="8"/>
        <v>3646791</v>
      </c>
      <c r="G113" s="6">
        <v>2501301</v>
      </c>
      <c r="H113" s="6">
        <v>1145490</v>
      </c>
      <c r="I113" s="6">
        <v>1341023</v>
      </c>
      <c r="J113" s="6">
        <v>0</v>
      </c>
      <c r="K113" s="6">
        <f t="shared" si="9"/>
        <v>2305768</v>
      </c>
    </row>
    <row r="114" spans="2:11" ht="22.5" x14ac:dyDescent="0.25">
      <c r="B114" s="5" t="s">
        <v>72</v>
      </c>
      <c r="C114" s="5" t="s">
        <v>73</v>
      </c>
      <c r="D114" s="6">
        <f>D115+D116+D117</f>
        <v>1202000</v>
      </c>
      <c r="E114" s="6">
        <f>E115+E116+E117</f>
        <v>1070000</v>
      </c>
      <c r="F114" s="6">
        <f t="shared" si="8"/>
        <v>1814502</v>
      </c>
      <c r="G114" s="6">
        <f>G115+G116+G117</f>
        <v>593585</v>
      </c>
      <c r="H114" s="6">
        <f>H115+H116+H117</f>
        <v>1220917</v>
      </c>
      <c r="I114" s="6">
        <f>I115+I116+I117</f>
        <v>985369</v>
      </c>
      <c r="J114" s="6">
        <f>J115+J116+J117</f>
        <v>64274</v>
      </c>
      <c r="K114" s="6">
        <f t="shared" si="9"/>
        <v>764859</v>
      </c>
    </row>
    <row r="115" spans="2:11" ht="22.5" x14ac:dyDescent="0.25">
      <c r="B115" s="5" t="s">
        <v>75</v>
      </c>
      <c r="C115" s="5" t="s">
        <v>76</v>
      </c>
      <c r="D115" s="6">
        <v>1035000</v>
      </c>
      <c r="E115" s="6">
        <v>930000</v>
      </c>
      <c r="F115" s="6">
        <f t="shared" si="8"/>
        <v>1340207</v>
      </c>
      <c r="G115" s="6">
        <v>352192</v>
      </c>
      <c r="H115" s="6">
        <v>988015</v>
      </c>
      <c r="I115" s="6">
        <v>814616</v>
      </c>
      <c r="J115" s="6">
        <v>64274</v>
      </c>
      <c r="K115" s="6">
        <f t="shared" si="9"/>
        <v>461317</v>
      </c>
    </row>
    <row r="116" spans="2:11" ht="22.5" x14ac:dyDescent="0.25">
      <c r="B116" s="5" t="s">
        <v>78</v>
      </c>
      <c r="C116" s="5" t="s">
        <v>79</v>
      </c>
      <c r="D116" s="6">
        <v>167000</v>
      </c>
      <c r="E116" s="6">
        <v>140000</v>
      </c>
      <c r="F116" s="6">
        <f t="shared" si="8"/>
        <v>473415</v>
      </c>
      <c r="G116" s="6">
        <v>241393</v>
      </c>
      <c r="H116" s="6">
        <v>232022</v>
      </c>
      <c r="I116" s="6">
        <v>169873</v>
      </c>
      <c r="J116" s="6">
        <v>0</v>
      </c>
      <c r="K116" s="6">
        <f t="shared" si="9"/>
        <v>303542</v>
      </c>
    </row>
    <row r="117" spans="2:11" x14ac:dyDescent="0.25">
      <c r="B117" s="5" t="s">
        <v>81</v>
      </c>
      <c r="C117" s="5" t="s">
        <v>82</v>
      </c>
      <c r="D117" s="6">
        <v>0</v>
      </c>
      <c r="E117" s="6">
        <v>0</v>
      </c>
      <c r="F117" s="6">
        <f t="shared" si="8"/>
        <v>880</v>
      </c>
      <c r="G117" s="6">
        <v>0</v>
      </c>
      <c r="H117" s="6">
        <v>880</v>
      </c>
      <c r="I117" s="6">
        <v>880</v>
      </c>
      <c r="J117" s="6">
        <v>0</v>
      </c>
      <c r="K117" s="6">
        <f t="shared" si="9"/>
        <v>0</v>
      </c>
    </row>
    <row r="118" spans="2:11" x14ac:dyDescent="0.25">
      <c r="B118" s="5" t="s">
        <v>84</v>
      </c>
      <c r="C118" s="5" t="s">
        <v>85</v>
      </c>
      <c r="D118" s="6">
        <v>290000</v>
      </c>
      <c r="E118" s="6">
        <v>220000</v>
      </c>
      <c r="F118" s="6">
        <f t="shared" si="8"/>
        <v>246576</v>
      </c>
      <c r="G118" s="6">
        <v>55688</v>
      </c>
      <c r="H118" s="6">
        <v>190888</v>
      </c>
      <c r="I118" s="6">
        <v>178266</v>
      </c>
      <c r="J118" s="6">
        <v>0</v>
      </c>
      <c r="K118" s="6">
        <f t="shared" si="9"/>
        <v>68310</v>
      </c>
    </row>
    <row r="119" spans="2:11" x14ac:dyDescent="0.25">
      <c r="B119" s="5" t="s">
        <v>87</v>
      </c>
      <c r="C119" s="5" t="s">
        <v>88</v>
      </c>
      <c r="D119" s="6">
        <v>176000</v>
      </c>
      <c r="E119" s="6">
        <v>150000</v>
      </c>
      <c r="F119" s="6">
        <f t="shared" si="8"/>
        <v>245192</v>
      </c>
      <c r="G119" s="6">
        <v>72867</v>
      </c>
      <c r="H119" s="6">
        <v>172325</v>
      </c>
      <c r="I119" s="6">
        <v>146245</v>
      </c>
      <c r="J119" s="6">
        <v>6593</v>
      </c>
      <c r="K119" s="6">
        <f t="shared" si="9"/>
        <v>92354</v>
      </c>
    </row>
    <row r="120" spans="2:11" ht="22.5" x14ac:dyDescent="0.25">
      <c r="B120" s="5" t="s">
        <v>90</v>
      </c>
      <c r="C120" s="5" t="s">
        <v>91</v>
      </c>
      <c r="D120" s="6">
        <f>D121+D125+D127</f>
        <v>13610000</v>
      </c>
      <c r="E120" s="6">
        <f>E121+E125+E127</f>
        <v>10274000</v>
      </c>
      <c r="F120" s="6">
        <f t="shared" si="8"/>
        <v>11139651</v>
      </c>
      <c r="G120" s="6">
        <f>G121+G125+G127</f>
        <v>731304</v>
      </c>
      <c r="H120" s="6">
        <f>H121+H125+H127</f>
        <v>10408347</v>
      </c>
      <c r="I120" s="6">
        <f>I121+I125+I127</f>
        <v>9998995</v>
      </c>
      <c r="J120" s="6">
        <f>J121+J125+J127</f>
        <v>67225</v>
      </c>
      <c r="K120" s="6">
        <f t="shared" si="9"/>
        <v>1073431</v>
      </c>
    </row>
    <row r="121" spans="2:11" ht="22.5" x14ac:dyDescent="0.25">
      <c r="B121" s="5" t="s">
        <v>93</v>
      </c>
      <c r="C121" s="5" t="s">
        <v>94</v>
      </c>
      <c r="D121" s="6">
        <f>+D122+D123+D124</f>
        <v>12148000</v>
      </c>
      <c r="E121" s="6">
        <f>+E122+E123+E124</f>
        <v>9084000</v>
      </c>
      <c r="F121" s="6">
        <f t="shared" si="8"/>
        <v>8745803</v>
      </c>
      <c r="G121" s="6">
        <f>+G122+G123+G124</f>
        <v>0</v>
      </c>
      <c r="H121" s="6">
        <f>+H122+H123+H124</f>
        <v>8745803</v>
      </c>
      <c r="I121" s="6">
        <f>+I122+I123+I124</f>
        <v>8745803</v>
      </c>
      <c r="J121" s="6">
        <f>+J122+J123+J124</f>
        <v>0</v>
      </c>
      <c r="K121" s="6">
        <f t="shared" si="9"/>
        <v>0</v>
      </c>
    </row>
    <row r="122" spans="2:11" ht="43.5" x14ac:dyDescent="0.25">
      <c r="B122" s="5" t="s">
        <v>96</v>
      </c>
      <c r="C122" s="5" t="s">
        <v>97</v>
      </c>
      <c r="D122" s="6">
        <v>4363000</v>
      </c>
      <c r="E122" s="6">
        <v>3392000</v>
      </c>
      <c r="F122" s="6">
        <f t="shared" si="8"/>
        <v>3055803</v>
      </c>
      <c r="G122" s="6">
        <v>0</v>
      </c>
      <c r="H122" s="6">
        <v>3055803</v>
      </c>
      <c r="I122" s="6">
        <v>3055803</v>
      </c>
      <c r="J122" s="6">
        <v>0</v>
      </c>
      <c r="K122" s="6">
        <f t="shared" si="9"/>
        <v>0</v>
      </c>
    </row>
    <row r="123" spans="2:11" ht="22.5" x14ac:dyDescent="0.25">
      <c r="B123" s="5" t="s">
        <v>99</v>
      </c>
      <c r="C123" s="5" t="s">
        <v>100</v>
      </c>
      <c r="D123" s="6">
        <v>7750000</v>
      </c>
      <c r="E123" s="6">
        <v>5692000</v>
      </c>
      <c r="F123" s="6">
        <f t="shared" si="8"/>
        <v>5690000</v>
      </c>
      <c r="G123" s="6">
        <v>0</v>
      </c>
      <c r="H123" s="6">
        <v>5690000</v>
      </c>
      <c r="I123" s="6">
        <v>5690000</v>
      </c>
      <c r="J123" s="6">
        <v>0</v>
      </c>
      <c r="K123" s="6">
        <f t="shared" si="9"/>
        <v>0</v>
      </c>
    </row>
    <row r="124" spans="2:11" ht="33" x14ac:dyDescent="0.25">
      <c r="B124" s="5" t="s">
        <v>102</v>
      </c>
      <c r="C124" s="5" t="s">
        <v>103</v>
      </c>
      <c r="D124" s="6">
        <v>35000</v>
      </c>
      <c r="E124" s="6">
        <v>0</v>
      </c>
      <c r="F124" s="6">
        <f t="shared" si="8"/>
        <v>0</v>
      </c>
      <c r="G124" s="6">
        <v>0</v>
      </c>
      <c r="H124" s="6">
        <v>0</v>
      </c>
      <c r="I124" s="6">
        <v>0</v>
      </c>
      <c r="J124" s="6">
        <v>0</v>
      </c>
      <c r="K124" s="6">
        <f t="shared" si="9"/>
        <v>0</v>
      </c>
    </row>
    <row r="125" spans="2:11" ht="22.5" x14ac:dyDescent="0.25">
      <c r="B125" s="5" t="s">
        <v>105</v>
      </c>
      <c r="C125" s="5" t="s">
        <v>106</v>
      </c>
      <c r="D125" s="6">
        <f>D126</f>
        <v>2000</v>
      </c>
      <c r="E125" s="6">
        <f>E126</f>
        <v>2000</v>
      </c>
      <c r="F125" s="6">
        <f t="shared" si="8"/>
        <v>7</v>
      </c>
      <c r="G125" s="6">
        <f>G126</f>
        <v>0</v>
      </c>
      <c r="H125" s="6">
        <f>H126</f>
        <v>7</v>
      </c>
      <c r="I125" s="6">
        <f>I126</f>
        <v>7</v>
      </c>
      <c r="J125" s="6">
        <f>J126</f>
        <v>0</v>
      </c>
      <c r="K125" s="6">
        <f t="shared" si="9"/>
        <v>0</v>
      </c>
    </row>
    <row r="126" spans="2:11" x14ac:dyDescent="0.25">
      <c r="B126" s="5" t="s">
        <v>108</v>
      </c>
      <c r="C126" s="5" t="s">
        <v>109</v>
      </c>
      <c r="D126" s="6">
        <v>2000</v>
      </c>
      <c r="E126" s="6">
        <v>2000</v>
      </c>
      <c r="F126" s="6">
        <f t="shared" si="8"/>
        <v>7</v>
      </c>
      <c r="G126" s="6">
        <v>0</v>
      </c>
      <c r="H126" s="6">
        <v>7</v>
      </c>
      <c r="I126" s="6">
        <v>7</v>
      </c>
      <c r="J126" s="6">
        <v>0</v>
      </c>
      <c r="K126" s="6">
        <f t="shared" si="9"/>
        <v>0</v>
      </c>
    </row>
    <row r="127" spans="2:11" ht="33" x14ac:dyDescent="0.25">
      <c r="B127" s="5" t="s">
        <v>111</v>
      </c>
      <c r="C127" s="5" t="s">
        <v>112</v>
      </c>
      <c r="D127" s="6">
        <f>D128+D131+D132</f>
        <v>1460000</v>
      </c>
      <c r="E127" s="6">
        <f>E128+E131+E132</f>
        <v>1188000</v>
      </c>
      <c r="F127" s="6">
        <f t="shared" si="8"/>
        <v>2393841</v>
      </c>
      <c r="G127" s="6">
        <f>G128+G131+G132</f>
        <v>731304</v>
      </c>
      <c r="H127" s="6">
        <f>H128+H131+H132</f>
        <v>1662537</v>
      </c>
      <c r="I127" s="6">
        <f>I128+I131+I132</f>
        <v>1253185</v>
      </c>
      <c r="J127" s="6">
        <f>J128+J131+J132</f>
        <v>67225</v>
      </c>
      <c r="K127" s="6">
        <f t="shared" si="9"/>
        <v>1073431</v>
      </c>
    </row>
    <row r="128" spans="2:11" ht="22.5" x14ac:dyDescent="0.25">
      <c r="B128" s="5" t="s">
        <v>114</v>
      </c>
      <c r="C128" s="5" t="s">
        <v>115</v>
      </c>
      <c r="D128" s="6">
        <f>D129+D130</f>
        <v>1076000</v>
      </c>
      <c r="E128" s="6">
        <f>E129+E130</f>
        <v>896000</v>
      </c>
      <c r="F128" s="6">
        <f t="shared" si="8"/>
        <v>1972073</v>
      </c>
      <c r="G128" s="6">
        <f>G129+G130</f>
        <v>672427</v>
      </c>
      <c r="H128" s="6">
        <f>H129+H130</f>
        <v>1299646</v>
      </c>
      <c r="I128" s="6">
        <f>I129+I130</f>
        <v>944771</v>
      </c>
      <c r="J128" s="6">
        <f>J129+J130</f>
        <v>67225</v>
      </c>
      <c r="K128" s="6">
        <f t="shared" si="9"/>
        <v>960077</v>
      </c>
    </row>
    <row r="129" spans="2:11" ht="22.5" x14ac:dyDescent="0.25">
      <c r="B129" s="5" t="s">
        <v>117</v>
      </c>
      <c r="C129" s="5" t="s">
        <v>118</v>
      </c>
      <c r="D129" s="6">
        <v>805000</v>
      </c>
      <c r="E129" s="6">
        <v>675000</v>
      </c>
      <c r="F129" s="6">
        <f t="shared" si="8"/>
        <v>1294420</v>
      </c>
      <c r="G129" s="6">
        <v>318531</v>
      </c>
      <c r="H129" s="6">
        <v>975889</v>
      </c>
      <c r="I129" s="6">
        <v>714696</v>
      </c>
      <c r="J129" s="6">
        <v>67225</v>
      </c>
      <c r="K129" s="6">
        <f t="shared" si="9"/>
        <v>512499</v>
      </c>
    </row>
    <row r="130" spans="2:11" ht="22.5" x14ac:dyDescent="0.25">
      <c r="B130" s="5" t="s">
        <v>120</v>
      </c>
      <c r="C130" s="5" t="s">
        <v>121</v>
      </c>
      <c r="D130" s="6">
        <v>271000</v>
      </c>
      <c r="E130" s="6">
        <v>221000</v>
      </c>
      <c r="F130" s="6">
        <f t="shared" si="8"/>
        <v>677653</v>
      </c>
      <c r="G130" s="6">
        <v>353896</v>
      </c>
      <c r="H130" s="6">
        <v>323757</v>
      </c>
      <c r="I130" s="6">
        <v>230075</v>
      </c>
      <c r="J130" s="6">
        <v>0</v>
      </c>
      <c r="K130" s="6">
        <f t="shared" si="9"/>
        <v>447578</v>
      </c>
    </row>
    <row r="131" spans="2:11" ht="22.5" x14ac:dyDescent="0.25">
      <c r="B131" s="5" t="s">
        <v>123</v>
      </c>
      <c r="C131" s="5" t="s">
        <v>124</v>
      </c>
      <c r="D131" s="6">
        <v>335000</v>
      </c>
      <c r="E131" s="6">
        <v>255000</v>
      </c>
      <c r="F131" s="6">
        <f t="shared" si="8"/>
        <v>340849</v>
      </c>
      <c r="G131" s="6">
        <v>30938</v>
      </c>
      <c r="H131" s="6">
        <v>309911</v>
      </c>
      <c r="I131" s="6">
        <v>263855</v>
      </c>
      <c r="J131" s="6">
        <v>0</v>
      </c>
      <c r="K131" s="6">
        <f t="shared" si="9"/>
        <v>76994</v>
      </c>
    </row>
    <row r="132" spans="2:11" ht="33" x14ac:dyDescent="0.25">
      <c r="B132" s="5" t="s">
        <v>126</v>
      </c>
      <c r="C132" s="5" t="s">
        <v>127</v>
      </c>
      <c r="D132" s="6">
        <v>49000</v>
      </c>
      <c r="E132" s="6">
        <v>37000</v>
      </c>
      <c r="F132" s="6">
        <f t="shared" si="8"/>
        <v>80919</v>
      </c>
      <c r="G132" s="6">
        <v>27939</v>
      </c>
      <c r="H132" s="6">
        <v>52980</v>
      </c>
      <c r="I132" s="6">
        <v>44559</v>
      </c>
      <c r="J132" s="6">
        <v>0</v>
      </c>
      <c r="K132" s="6">
        <f t="shared" si="9"/>
        <v>36360</v>
      </c>
    </row>
    <row r="133" spans="2:11" ht="22.5" x14ac:dyDescent="0.25">
      <c r="B133" s="5" t="s">
        <v>129</v>
      </c>
      <c r="C133" s="5" t="s">
        <v>130</v>
      </c>
      <c r="D133" s="6">
        <f>D134</f>
        <v>1000</v>
      </c>
      <c r="E133" s="6">
        <f>E134</f>
        <v>1000</v>
      </c>
      <c r="F133" s="6">
        <f t="shared" si="8"/>
        <v>432</v>
      </c>
      <c r="G133" s="6">
        <f t="shared" ref="G133:J134" si="10">G134</f>
        <v>427</v>
      </c>
      <c r="H133" s="6">
        <f t="shared" si="10"/>
        <v>5</v>
      </c>
      <c r="I133" s="6">
        <f t="shared" si="10"/>
        <v>5</v>
      </c>
      <c r="J133" s="6">
        <f t="shared" si="10"/>
        <v>85</v>
      </c>
      <c r="K133" s="6">
        <f t="shared" si="9"/>
        <v>342</v>
      </c>
    </row>
    <row r="134" spans="2:11" x14ac:dyDescent="0.25">
      <c r="B134" s="5" t="s">
        <v>132</v>
      </c>
      <c r="C134" s="5" t="s">
        <v>133</v>
      </c>
      <c r="D134" s="6">
        <f>D135</f>
        <v>1000</v>
      </c>
      <c r="E134" s="6">
        <f>E135</f>
        <v>1000</v>
      </c>
      <c r="F134" s="6">
        <f t="shared" si="8"/>
        <v>432</v>
      </c>
      <c r="G134" s="6">
        <f t="shared" si="10"/>
        <v>427</v>
      </c>
      <c r="H134" s="6">
        <f t="shared" si="10"/>
        <v>5</v>
      </c>
      <c r="I134" s="6">
        <f t="shared" si="10"/>
        <v>5</v>
      </c>
      <c r="J134" s="6">
        <f t="shared" si="10"/>
        <v>85</v>
      </c>
      <c r="K134" s="6">
        <f t="shared" si="9"/>
        <v>342</v>
      </c>
    </row>
    <row r="135" spans="2:11" x14ac:dyDescent="0.25">
      <c r="B135" s="5" t="s">
        <v>135</v>
      </c>
      <c r="C135" s="5" t="s">
        <v>136</v>
      </c>
      <c r="D135" s="6">
        <v>1000</v>
      </c>
      <c r="E135" s="6">
        <v>1000</v>
      </c>
      <c r="F135" s="6">
        <f t="shared" si="8"/>
        <v>432</v>
      </c>
      <c r="G135" s="6">
        <v>427</v>
      </c>
      <c r="H135" s="6">
        <v>5</v>
      </c>
      <c r="I135" s="6">
        <v>5</v>
      </c>
      <c r="J135" s="6">
        <v>85</v>
      </c>
      <c r="K135" s="6">
        <f t="shared" si="9"/>
        <v>342</v>
      </c>
    </row>
    <row r="136" spans="2:11" x14ac:dyDescent="0.25">
      <c r="B136" s="5" t="s">
        <v>138</v>
      </c>
      <c r="C136" s="5" t="s">
        <v>139</v>
      </c>
      <c r="D136" s="6">
        <f>D137+D141</f>
        <v>-2536395</v>
      </c>
      <c r="E136" s="6">
        <f>E137+E141</f>
        <v>-1847884</v>
      </c>
      <c r="F136" s="6">
        <f t="shared" si="8"/>
        <v>975606</v>
      </c>
      <c r="G136" s="6">
        <f>G137+G141</f>
        <v>2812705</v>
      </c>
      <c r="H136" s="6">
        <f>H137+H141</f>
        <v>-1837099</v>
      </c>
      <c r="I136" s="6">
        <f>I137+I141</f>
        <v>-2557271</v>
      </c>
      <c r="J136" s="6">
        <f>J137+J141</f>
        <v>175696</v>
      </c>
      <c r="K136" s="6">
        <f t="shared" si="9"/>
        <v>3357181</v>
      </c>
    </row>
    <row r="137" spans="2:11" ht="22.5" x14ac:dyDescent="0.25">
      <c r="B137" s="5" t="s">
        <v>141</v>
      </c>
      <c r="C137" s="5" t="s">
        <v>142</v>
      </c>
      <c r="D137" s="6">
        <f>D138</f>
        <v>2800000</v>
      </c>
      <c r="E137" s="6">
        <f>E138</f>
        <v>2700000</v>
      </c>
      <c r="F137" s="6">
        <f t="shared" si="8"/>
        <v>3987423</v>
      </c>
      <c r="G137" s="6">
        <f>G138</f>
        <v>1882205</v>
      </c>
      <c r="H137" s="6">
        <f>H138</f>
        <v>2105218</v>
      </c>
      <c r="I137" s="6">
        <f>I138</f>
        <v>1481746</v>
      </c>
      <c r="J137" s="6">
        <f>J138</f>
        <v>175696</v>
      </c>
      <c r="K137" s="6">
        <f t="shared" si="9"/>
        <v>2329981</v>
      </c>
    </row>
    <row r="138" spans="2:11" ht="22.5" x14ac:dyDescent="0.25">
      <c r="B138" s="5" t="s">
        <v>144</v>
      </c>
      <c r="C138" s="5" t="s">
        <v>145</v>
      </c>
      <c r="D138" s="6">
        <f>+D139</f>
        <v>2800000</v>
      </c>
      <c r="E138" s="6">
        <f>+E139</f>
        <v>2700000</v>
      </c>
      <c r="F138" s="6">
        <f t="shared" si="8"/>
        <v>3987423</v>
      </c>
      <c r="G138" s="6">
        <f>+G139</f>
        <v>1882205</v>
      </c>
      <c r="H138" s="6">
        <f>+H139</f>
        <v>2105218</v>
      </c>
      <c r="I138" s="6">
        <f>+I139</f>
        <v>1481746</v>
      </c>
      <c r="J138" s="6">
        <f>+J139</f>
        <v>175696</v>
      </c>
      <c r="K138" s="6">
        <f t="shared" si="9"/>
        <v>2329981</v>
      </c>
    </row>
    <row r="139" spans="2:11" x14ac:dyDescent="0.25">
      <c r="B139" s="5" t="s">
        <v>147</v>
      </c>
      <c r="C139" s="5" t="s">
        <v>148</v>
      </c>
      <c r="D139" s="6">
        <f>D140</f>
        <v>2800000</v>
      </c>
      <c r="E139" s="6">
        <f>E140</f>
        <v>2700000</v>
      </c>
      <c r="F139" s="6">
        <f t="shared" si="8"/>
        <v>3987423</v>
      </c>
      <c r="G139" s="6">
        <f>G140</f>
        <v>1882205</v>
      </c>
      <c r="H139" s="6">
        <f>H140</f>
        <v>2105218</v>
      </c>
      <c r="I139" s="6">
        <f>I140</f>
        <v>1481746</v>
      </c>
      <c r="J139" s="6">
        <f>J140</f>
        <v>175696</v>
      </c>
      <c r="K139" s="6">
        <f t="shared" si="9"/>
        <v>2329981</v>
      </c>
    </row>
    <row r="140" spans="2:11" ht="22.5" x14ac:dyDescent="0.25">
      <c r="B140" s="5" t="s">
        <v>150</v>
      </c>
      <c r="C140" s="5" t="s">
        <v>151</v>
      </c>
      <c r="D140" s="6">
        <v>2800000</v>
      </c>
      <c r="E140" s="6">
        <v>2700000</v>
      </c>
      <c r="F140" s="6">
        <f t="shared" si="8"/>
        <v>3987423</v>
      </c>
      <c r="G140" s="6">
        <v>1882205</v>
      </c>
      <c r="H140" s="6">
        <v>2105218</v>
      </c>
      <c r="I140" s="6">
        <v>1481746</v>
      </c>
      <c r="J140" s="6">
        <v>175696</v>
      </c>
      <c r="K140" s="6">
        <f t="shared" si="9"/>
        <v>2329981</v>
      </c>
    </row>
    <row r="141" spans="2:11" ht="22.5" x14ac:dyDescent="0.25">
      <c r="B141" s="5" t="s">
        <v>153</v>
      </c>
      <c r="C141" s="5" t="s">
        <v>154</v>
      </c>
      <c r="D141" s="6">
        <f>D142+D145+D147+D150+D153</f>
        <v>-5336395</v>
      </c>
      <c r="E141" s="6">
        <f>E142+E145+E147+E150+E153</f>
        <v>-4547884</v>
      </c>
      <c r="F141" s="6">
        <f t="shared" si="8"/>
        <v>-3011817</v>
      </c>
      <c r="G141" s="6">
        <f>G142+G145+G147+G150+G153</f>
        <v>930500</v>
      </c>
      <c r="H141" s="6">
        <f>H142+H145+H147+H150+H153</f>
        <v>-3942317</v>
      </c>
      <c r="I141" s="6">
        <f>I142+I145+I147+I150+I153</f>
        <v>-4039017</v>
      </c>
      <c r="J141" s="6">
        <f>J142+J145+J147+J150+J153</f>
        <v>0</v>
      </c>
      <c r="K141" s="6">
        <f t="shared" si="9"/>
        <v>1027200</v>
      </c>
    </row>
    <row r="142" spans="2:11" ht="43.5" x14ac:dyDescent="0.25">
      <c r="B142" s="5" t="s">
        <v>156</v>
      </c>
      <c r="C142" s="5" t="s">
        <v>157</v>
      </c>
      <c r="D142" s="6">
        <f>D143+D144</f>
        <v>4011301</v>
      </c>
      <c r="E142" s="6">
        <f>E143+E144</f>
        <v>3911301</v>
      </c>
      <c r="F142" s="6">
        <f t="shared" si="8"/>
        <v>2069122</v>
      </c>
      <c r="G142" s="6">
        <f>G143+G144</f>
        <v>44125</v>
      </c>
      <c r="H142" s="6">
        <f>H143+H144</f>
        <v>2024997</v>
      </c>
      <c r="I142" s="6">
        <f>I143+I144</f>
        <v>2037659</v>
      </c>
      <c r="J142" s="6">
        <f>J143+J144</f>
        <v>0</v>
      </c>
      <c r="K142" s="6">
        <f t="shared" si="9"/>
        <v>31463</v>
      </c>
    </row>
    <row r="143" spans="2:11" x14ac:dyDescent="0.25">
      <c r="B143" s="5" t="s">
        <v>159</v>
      </c>
      <c r="C143" s="5" t="s">
        <v>160</v>
      </c>
      <c r="D143" s="6">
        <v>1300000</v>
      </c>
      <c r="E143" s="6">
        <v>1200000</v>
      </c>
      <c r="F143" s="6">
        <f t="shared" si="8"/>
        <v>791005</v>
      </c>
      <c r="G143" s="6">
        <v>0</v>
      </c>
      <c r="H143" s="6">
        <v>791005</v>
      </c>
      <c r="I143" s="6">
        <v>791005</v>
      </c>
      <c r="J143" s="6">
        <v>0</v>
      </c>
      <c r="K143" s="6">
        <f t="shared" si="9"/>
        <v>0</v>
      </c>
    </row>
    <row r="144" spans="2:11" ht="22.5" x14ac:dyDescent="0.25">
      <c r="B144" s="5" t="s">
        <v>162</v>
      </c>
      <c r="C144" s="5" t="s">
        <v>163</v>
      </c>
      <c r="D144" s="6">
        <v>2711301</v>
      </c>
      <c r="E144" s="6">
        <v>2711301</v>
      </c>
      <c r="F144" s="6">
        <f t="shared" si="8"/>
        <v>1278117</v>
      </c>
      <c r="G144" s="6">
        <v>44125</v>
      </c>
      <c r="H144" s="6">
        <v>1233992</v>
      </c>
      <c r="I144" s="6">
        <v>1246654</v>
      </c>
      <c r="J144" s="6">
        <v>0</v>
      </c>
      <c r="K144" s="6">
        <f t="shared" si="9"/>
        <v>31463</v>
      </c>
    </row>
    <row r="145" spans="2:11" ht="22.5" x14ac:dyDescent="0.25">
      <c r="B145" s="5" t="s">
        <v>165</v>
      </c>
      <c r="C145" s="5" t="s">
        <v>166</v>
      </c>
      <c r="D145" s="6">
        <f>D146</f>
        <v>3000</v>
      </c>
      <c r="E145" s="6">
        <f>E146</f>
        <v>3000</v>
      </c>
      <c r="F145" s="6">
        <f t="shared" si="8"/>
        <v>672</v>
      </c>
      <c r="G145" s="6">
        <f>G146</f>
        <v>0</v>
      </c>
      <c r="H145" s="6">
        <f>H146</f>
        <v>672</v>
      </c>
      <c r="I145" s="6">
        <f>I146</f>
        <v>672</v>
      </c>
      <c r="J145" s="6">
        <f>J146</f>
        <v>0</v>
      </c>
      <c r="K145" s="6">
        <f t="shared" si="9"/>
        <v>0</v>
      </c>
    </row>
    <row r="146" spans="2:11" x14ac:dyDescent="0.25">
      <c r="B146" s="5" t="s">
        <v>168</v>
      </c>
      <c r="C146" s="5" t="s">
        <v>169</v>
      </c>
      <c r="D146" s="6">
        <v>3000</v>
      </c>
      <c r="E146" s="6">
        <v>3000</v>
      </c>
      <c r="F146" s="6">
        <f t="shared" si="8"/>
        <v>672</v>
      </c>
      <c r="G146" s="6">
        <v>0</v>
      </c>
      <c r="H146" s="6">
        <v>672</v>
      </c>
      <c r="I146" s="6">
        <v>672</v>
      </c>
      <c r="J146" s="6">
        <v>0</v>
      </c>
      <c r="K146" s="6">
        <f t="shared" si="9"/>
        <v>0</v>
      </c>
    </row>
    <row r="147" spans="2:11" ht="22.5" x14ac:dyDescent="0.25">
      <c r="B147" s="5" t="s">
        <v>171</v>
      </c>
      <c r="C147" s="5" t="s">
        <v>172</v>
      </c>
      <c r="D147" s="6">
        <f>D148</f>
        <v>656000</v>
      </c>
      <c r="E147" s="6">
        <f>E148</f>
        <v>506000</v>
      </c>
      <c r="F147" s="6">
        <f t="shared" si="8"/>
        <v>1435983</v>
      </c>
      <c r="G147" s="6">
        <f t="shared" ref="G147:J148" si="11">G148</f>
        <v>880119</v>
      </c>
      <c r="H147" s="6">
        <f t="shared" si="11"/>
        <v>555864</v>
      </c>
      <c r="I147" s="6">
        <f t="shared" si="11"/>
        <v>446173</v>
      </c>
      <c r="J147" s="6">
        <f t="shared" si="11"/>
        <v>0</v>
      </c>
      <c r="K147" s="6">
        <f t="shared" si="9"/>
        <v>989810</v>
      </c>
    </row>
    <row r="148" spans="2:11" ht="22.5" x14ac:dyDescent="0.25">
      <c r="B148" s="5" t="s">
        <v>174</v>
      </c>
      <c r="C148" s="5" t="s">
        <v>175</v>
      </c>
      <c r="D148" s="6">
        <f>D149</f>
        <v>656000</v>
      </c>
      <c r="E148" s="6">
        <f>E149</f>
        <v>506000</v>
      </c>
      <c r="F148" s="6">
        <f t="shared" si="8"/>
        <v>1435983</v>
      </c>
      <c r="G148" s="6">
        <f t="shared" si="11"/>
        <v>880119</v>
      </c>
      <c r="H148" s="6">
        <f t="shared" si="11"/>
        <v>555864</v>
      </c>
      <c r="I148" s="6">
        <f t="shared" si="11"/>
        <v>446173</v>
      </c>
      <c r="J148" s="6">
        <f t="shared" si="11"/>
        <v>0</v>
      </c>
      <c r="K148" s="6">
        <f t="shared" si="9"/>
        <v>989810</v>
      </c>
    </row>
    <row r="149" spans="2:11" ht="22.5" x14ac:dyDescent="0.25">
      <c r="B149" s="5" t="s">
        <v>177</v>
      </c>
      <c r="C149" s="5" t="s">
        <v>178</v>
      </c>
      <c r="D149" s="6">
        <v>656000</v>
      </c>
      <c r="E149" s="6">
        <v>506000</v>
      </c>
      <c r="F149" s="6">
        <f t="shared" si="8"/>
        <v>1435983</v>
      </c>
      <c r="G149" s="6">
        <v>880119</v>
      </c>
      <c r="H149" s="6">
        <v>555864</v>
      </c>
      <c r="I149" s="6">
        <v>446173</v>
      </c>
      <c r="J149" s="6">
        <v>0</v>
      </c>
      <c r="K149" s="6">
        <f t="shared" si="9"/>
        <v>989810</v>
      </c>
    </row>
    <row r="150" spans="2:11" ht="33" x14ac:dyDescent="0.25">
      <c r="B150" s="5" t="s">
        <v>180</v>
      </c>
      <c r="C150" s="5" t="s">
        <v>181</v>
      </c>
      <c r="D150" s="6">
        <f>+D151+D152</f>
        <v>82000</v>
      </c>
      <c r="E150" s="6">
        <f>+E151+E152</f>
        <v>67500</v>
      </c>
      <c r="F150" s="6">
        <f t="shared" si="8"/>
        <v>40370</v>
      </c>
      <c r="G150" s="6">
        <f>+G151+G152</f>
        <v>6256</v>
      </c>
      <c r="H150" s="6">
        <f>+H151+H152</f>
        <v>34114</v>
      </c>
      <c r="I150" s="6">
        <f>+I151+I152</f>
        <v>34443</v>
      </c>
      <c r="J150" s="6">
        <f>+J151+J152</f>
        <v>0</v>
      </c>
      <c r="K150" s="6">
        <f t="shared" si="9"/>
        <v>5927</v>
      </c>
    </row>
    <row r="151" spans="2:11" x14ac:dyDescent="0.25">
      <c r="B151" s="5" t="s">
        <v>183</v>
      </c>
      <c r="C151" s="5" t="s">
        <v>184</v>
      </c>
      <c r="D151" s="6">
        <v>10000</v>
      </c>
      <c r="E151" s="6">
        <v>7500</v>
      </c>
      <c r="F151" s="6">
        <f t="shared" si="8"/>
        <v>10995</v>
      </c>
      <c r="G151" s="6">
        <v>6256</v>
      </c>
      <c r="H151" s="6">
        <v>4739</v>
      </c>
      <c r="I151" s="6">
        <v>5068</v>
      </c>
      <c r="J151" s="6">
        <v>0</v>
      </c>
      <c r="K151" s="6">
        <f t="shared" si="9"/>
        <v>5927</v>
      </c>
    </row>
    <row r="152" spans="2:11" x14ac:dyDescent="0.25">
      <c r="B152" s="5" t="s">
        <v>186</v>
      </c>
      <c r="C152" s="5" t="s">
        <v>187</v>
      </c>
      <c r="D152" s="6">
        <v>72000</v>
      </c>
      <c r="E152" s="6">
        <v>60000</v>
      </c>
      <c r="F152" s="6">
        <f t="shared" si="8"/>
        <v>29375</v>
      </c>
      <c r="G152" s="6">
        <v>0</v>
      </c>
      <c r="H152" s="6">
        <v>29375</v>
      </c>
      <c r="I152" s="6">
        <v>29375</v>
      </c>
      <c r="J152" s="6">
        <v>0</v>
      </c>
      <c r="K152" s="6">
        <f t="shared" si="9"/>
        <v>0</v>
      </c>
    </row>
    <row r="153" spans="2:11" ht="22.5" x14ac:dyDescent="0.25">
      <c r="B153" s="5" t="s">
        <v>288</v>
      </c>
      <c r="C153" s="5" t="s">
        <v>289</v>
      </c>
      <c r="D153" s="6">
        <f>+D154</f>
        <v>-10088696</v>
      </c>
      <c r="E153" s="6">
        <f>+E154</f>
        <v>-9035685</v>
      </c>
      <c r="F153" s="6">
        <f t="shared" si="8"/>
        <v>-6557964</v>
      </c>
      <c r="G153" s="6">
        <f>+G154</f>
        <v>0</v>
      </c>
      <c r="H153" s="6">
        <f>+H154</f>
        <v>-6557964</v>
      </c>
      <c r="I153" s="6">
        <f>+I154</f>
        <v>-6557964</v>
      </c>
      <c r="J153" s="6">
        <f>+J154</f>
        <v>0</v>
      </c>
      <c r="K153" s="6">
        <f t="shared" si="9"/>
        <v>0</v>
      </c>
    </row>
    <row r="154" spans="2:11" ht="33" x14ac:dyDescent="0.25">
      <c r="B154" s="5" t="s">
        <v>189</v>
      </c>
      <c r="C154" s="5" t="s">
        <v>190</v>
      </c>
      <c r="D154" s="6">
        <v>-10088696</v>
      </c>
      <c r="E154" s="6">
        <v>-9035685</v>
      </c>
      <c r="F154" s="6">
        <f t="shared" si="8"/>
        <v>-6557964</v>
      </c>
      <c r="G154" s="6">
        <v>0</v>
      </c>
      <c r="H154" s="6">
        <v>-6557964</v>
      </c>
      <c r="I154" s="6">
        <v>-6557964</v>
      </c>
      <c r="J154" s="6">
        <v>0</v>
      </c>
      <c r="K154" s="6">
        <f t="shared" si="9"/>
        <v>0</v>
      </c>
    </row>
    <row r="155" spans="2:11" x14ac:dyDescent="0.25">
      <c r="B155" s="5" t="s">
        <v>210</v>
      </c>
      <c r="C155" s="5" t="s">
        <v>211</v>
      </c>
      <c r="D155" s="6">
        <f>D156</f>
        <v>1582250</v>
      </c>
      <c r="E155" s="6">
        <f>E156</f>
        <v>1582250</v>
      </c>
      <c r="F155" s="6">
        <f t="shared" si="8"/>
        <v>1520074</v>
      </c>
      <c r="G155" s="6">
        <f>G156</f>
        <v>0</v>
      </c>
      <c r="H155" s="6">
        <f>H156</f>
        <v>1520074</v>
      </c>
      <c r="I155" s="6">
        <f>I156</f>
        <v>1520074</v>
      </c>
      <c r="J155" s="6">
        <f>J156</f>
        <v>0</v>
      </c>
      <c r="K155" s="6">
        <f t="shared" si="9"/>
        <v>0</v>
      </c>
    </row>
    <row r="156" spans="2:11" ht="22.5" x14ac:dyDescent="0.25">
      <c r="B156" s="5" t="s">
        <v>213</v>
      </c>
      <c r="C156" s="5" t="s">
        <v>214</v>
      </c>
      <c r="D156" s="6">
        <f>D157+D162</f>
        <v>1582250</v>
      </c>
      <c r="E156" s="6">
        <f>E157+E162</f>
        <v>1582250</v>
      </c>
      <c r="F156" s="6">
        <f t="shared" si="8"/>
        <v>1520074</v>
      </c>
      <c r="G156" s="6">
        <f>G157+G162</f>
        <v>0</v>
      </c>
      <c r="H156" s="6">
        <f>H157+H162</f>
        <v>1520074</v>
      </c>
      <c r="I156" s="6">
        <f>I157+I162</f>
        <v>1520074</v>
      </c>
      <c r="J156" s="6">
        <f>J157+J162</f>
        <v>0</v>
      </c>
      <c r="K156" s="6">
        <f t="shared" si="9"/>
        <v>0</v>
      </c>
    </row>
    <row r="157" spans="2:11" ht="96" x14ac:dyDescent="0.25">
      <c r="B157" s="5" t="s">
        <v>216</v>
      </c>
      <c r="C157" s="5" t="s">
        <v>217</v>
      </c>
      <c r="D157" s="6">
        <f>+D158+D159+D160+D161</f>
        <v>1317250</v>
      </c>
      <c r="E157" s="6">
        <f>+E158+E159+E160+E161</f>
        <v>1317250</v>
      </c>
      <c r="F157" s="6">
        <f t="shared" si="8"/>
        <v>1270074</v>
      </c>
      <c r="G157" s="6">
        <f>+G158+G159+G160+G161</f>
        <v>0</v>
      </c>
      <c r="H157" s="6">
        <f>+H158+H159+H160+H161</f>
        <v>1270074</v>
      </c>
      <c r="I157" s="6">
        <f>+I158+I159+I160+I161</f>
        <v>1270074</v>
      </c>
      <c r="J157" s="6">
        <f>+J158+J159+J160+J161</f>
        <v>0</v>
      </c>
      <c r="K157" s="6">
        <f t="shared" si="9"/>
        <v>0</v>
      </c>
    </row>
    <row r="158" spans="2:11" x14ac:dyDescent="0.25">
      <c r="B158" s="5" t="s">
        <v>219</v>
      </c>
      <c r="C158" s="5" t="s">
        <v>220</v>
      </c>
      <c r="D158" s="6">
        <v>153000</v>
      </c>
      <c r="E158" s="6">
        <v>153000</v>
      </c>
      <c r="F158" s="6">
        <f t="shared" si="8"/>
        <v>153000</v>
      </c>
      <c r="G158" s="6">
        <v>0</v>
      </c>
      <c r="H158" s="6">
        <v>153000</v>
      </c>
      <c r="I158" s="6">
        <v>153000</v>
      </c>
      <c r="J158" s="6">
        <v>0</v>
      </c>
      <c r="K158" s="6">
        <f t="shared" si="9"/>
        <v>0</v>
      </c>
    </row>
    <row r="159" spans="2:11" ht="33" x14ac:dyDescent="0.25">
      <c r="B159" s="5" t="s">
        <v>222</v>
      </c>
      <c r="C159" s="5" t="s">
        <v>223</v>
      </c>
      <c r="D159" s="6">
        <v>3000</v>
      </c>
      <c r="E159" s="6">
        <v>3000</v>
      </c>
      <c r="F159" s="6">
        <f t="shared" si="8"/>
        <v>2045</v>
      </c>
      <c r="G159" s="6">
        <v>0</v>
      </c>
      <c r="H159" s="6">
        <v>2045</v>
      </c>
      <c r="I159" s="6">
        <v>2045</v>
      </c>
      <c r="J159" s="6">
        <v>0</v>
      </c>
      <c r="K159" s="6">
        <f t="shared" si="9"/>
        <v>0</v>
      </c>
    </row>
    <row r="160" spans="2:11" ht="22.5" x14ac:dyDescent="0.25">
      <c r="B160" s="5" t="s">
        <v>231</v>
      </c>
      <c r="C160" s="5" t="s">
        <v>232</v>
      </c>
      <c r="D160" s="6">
        <v>1135000</v>
      </c>
      <c r="E160" s="6">
        <v>1135000</v>
      </c>
      <c r="F160" s="6">
        <f t="shared" si="8"/>
        <v>1115029</v>
      </c>
      <c r="G160" s="6">
        <v>0</v>
      </c>
      <c r="H160" s="6">
        <v>1115029</v>
      </c>
      <c r="I160" s="6">
        <v>1115029</v>
      </c>
      <c r="J160" s="6">
        <v>0</v>
      </c>
      <c r="K160" s="6">
        <f t="shared" si="9"/>
        <v>0</v>
      </c>
    </row>
    <row r="161" spans="2:11" x14ac:dyDescent="0.25">
      <c r="B161" s="5" t="s">
        <v>234</v>
      </c>
      <c r="C161" s="5" t="s">
        <v>235</v>
      </c>
      <c r="D161" s="6">
        <v>26250</v>
      </c>
      <c r="E161" s="6">
        <v>26250</v>
      </c>
      <c r="F161" s="6">
        <f t="shared" si="8"/>
        <v>0</v>
      </c>
      <c r="G161" s="6">
        <v>0</v>
      </c>
      <c r="H161" s="6">
        <v>0</v>
      </c>
      <c r="I161" s="6">
        <v>0</v>
      </c>
      <c r="J161" s="6">
        <v>0</v>
      </c>
      <c r="K161" s="6">
        <f t="shared" si="9"/>
        <v>0</v>
      </c>
    </row>
    <row r="162" spans="2:11" ht="33" x14ac:dyDescent="0.25">
      <c r="B162" s="5" t="s">
        <v>237</v>
      </c>
      <c r="C162" s="5" t="s">
        <v>238</v>
      </c>
      <c r="D162" s="6">
        <f>+D163</f>
        <v>265000</v>
      </c>
      <c r="E162" s="6">
        <f>+E163</f>
        <v>265000</v>
      </c>
      <c r="F162" s="6">
        <f t="shared" ref="F162:F163" si="12">G162+H162</f>
        <v>250000</v>
      </c>
      <c r="G162" s="6">
        <f>+G163</f>
        <v>0</v>
      </c>
      <c r="H162" s="6">
        <f>+H163</f>
        <v>250000</v>
      </c>
      <c r="I162" s="6">
        <f>+I163</f>
        <v>250000</v>
      </c>
      <c r="J162" s="6">
        <f>+J163</f>
        <v>0</v>
      </c>
      <c r="K162" s="6">
        <f t="shared" ref="K162:K163" si="13">F162-I162-J162</f>
        <v>0</v>
      </c>
    </row>
    <row r="163" spans="2:11" ht="33" x14ac:dyDescent="0.25">
      <c r="B163" s="5" t="s">
        <v>240</v>
      </c>
      <c r="C163" s="5" t="s">
        <v>241</v>
      </c>
      <c r="D163" s="6">
        <v>265000</v>
      </c>
      <c r="E163" s="6">
        <v>265000</v>
      </c>
      <c r="F163" s="6">
        <f t="shared" si="12"/>
        <v>250000</v>
      </c>
      <c r="G163" s="6">
        <v>0</v>
      </c>
      <c r="H163" s="6">
        <v>250000</v>
      </c>
      <c r="I163" s="6">
        <v>250000</v>
      </c>
      <c r="J163" s="6">
        <v>0</v>
      </c>
      <c r="K163" s="6">
        <f t="shared" si="13"/>
        <v>0</v>
      </c>
    </row>
    <row r="166" spans="2:11" x14ac:dyDescent="0.25">
      <c r="B166" s="10" t="s">
        <v>311</v>
      </c>
      <c r="C166" s="10"/>
      <c r="D166" s="10"/>
      <c r="E166" s="10"/>
      <c r="F166" s="10"/>
      <c r="G166" s="10"/>
      <c r="H166" s="10"/>
      <c r="I166" s="10"/>
    </row>
    <row r="169" spans="2:11" ht="22.5" x14ac:dyDescent="0.25">
      <c r="B169" s="5" t="s">
        <v>299</v>
      </c>
      <c r="C169" s="5" t="s">
        <v>22</v>
      </c>
      <c r="D169" s="6">
        <f>D170+D175+D180+D185</f>
        <v>32498376</v>
      </c>
      <c r="E169" s="6">
        <f>E170+E175+E180+E185</f>
        <v>29814465</v>
      </c>
      <c r="F169" s="6">
        <f t="shared" ref="F169:F191" si="14">G169+H169</f>
        <v>15596129</v>
      </c>
      <c r="G169" s="6">
        <f>G170+G175+G180+G185</f>
        <v>0</v>
      </c>
      <c r="H169" s="6">
        <f>H170+H175+H180+H185</f>
        <v>15596129</v>
      </c>
      <c r="I169" s="6">
        <f>I170+I175+I180+I185</f>
        <v>15596129</v>
      </c>
    </row>
    <row r="170" spans="2:11" x14ac:dyDescent="0.25">
      <c r="B170" s="5" t="s">
        <v>27</v>
      </c>
      <c r="C170" s="5" t="s">
        <v>28</v>
      </c>
      <c r="D170" s="6">
        <f t="shared" ref="D170:E173" si="15">+D171</f>
        <v>10088696</v>
      </c>
      <c r="E170" s="6">
        <f t="shared" si="15"/>
        <v>9035685</v>
      </c>
      <c r="F170" s="6">
        <f t="shared" si="14"/>
        <v>6557964</v>
      </c>
      <c r="G170" s="6">
        <f t="shared" ref="G170:I173" si="16">+G171</f>
        <v>0</v>
      </c>
      <c r="H170" s="6">
        <f t="shared" si="16"/>
        <v>6557964</v>
      </c>
      <c r="I170" s="6">
        <f t="shared" si="16"/>
        <v>6557964</v>
      </c>
    </row>
    <row r="171" spans="2:11" x14ac:dyDescent="0.25">
      <c r="B171" s="5" t="s">
        <v>138</v>
      </c>
      <c r="C171" s="5" t="s">
        <v>139</v>
      </c>
      <c r="D171" s="6">
        <f t="shared" si="15"/>
        <v>10088696</v>
      </c>
      <c r="E171" s="6">
        <f t="shared" si="15"/>
        <v>9035685</v>
      </c>
      <c r="F171" s="6">
        <f t="shared" si="14"/>
        <v>6557964</v>
      </c>
      <c r="G171" s="6">
        <f t="shared" si="16"/>
        <v>0</v>
      </c>
      <c r="H171" s="6">
        <f t="shared" si="16"/>
        <v>6557964</v>
      </c>
      <c r="I171" s="6">
        <f t="shared" si="16"/>
        <v>6557964</v>
      </c>
    </row>
    <row r="172" spans="2:11" ht="22.5" x14ac:dyDescent="0.25">
      <c r="B172" s="5" t="s">
        <v>153</v>
      </c>
      <c r="C172" s="5" t="s">
        <v>154</v>
      </c>
      <c r="D172" s="6">
        <f t="shared" si="15"/>
        <v>10088696</v>
      </c>
      <c r="E172" s="6">
        <f t="shared" si="15"/>
        <v>9035685</v>
      </c>
      <c r="F172" s="6">
        <f t="shared" si="14"/>
        <v>6557964</v>
      </c>
      <c r="G172" s="6">
        <f t="shared" si="16"/>
        <v>0</v>
      </c>
      <c r="H172" s="6">
        <f t="shared" si="16"/>
        <v>6557964</v>
      </c>
      <c r="I172" s="6">
        <f t="shared" si="16"/>
        <v>6557964</v>
      </c>
    </row>
    <row r="173" spans="2:11" ht="22.5" x14ac:dyDescent="0.25">
      <c r="B173" s="5" t="s">
        <v>288</v>
      </c>
      <c r="C173" s="5" t="s">
        <v>289</v>
      </c>
      <c r="D173" s="6">
        <f t="shared" si="15"/>
        <v>10088696</v>
      </c>
      <c r="E173" s="6">
        <f t="shared" si="15"/>
        <v>9035685</v>
      </c>
      <c r="F173" s="6">
        <f t="shared" si="14"/>
        <v>6557964</v>
      </c>
      <c r="G173" s="6">
        <f t="shared" si="16"/>
        <v>0</v>
      </c>
      <c r="H173" s="6">
        <f t="shared" si="16"/>
        <v>6557964</v>
      </c>
      <c r="I173" s="6">
        <f t="shared" si="16"/>
        <v>6557964</v>
      </c>
    </row>
    <row r="174" spans="2:11" x14ac:dyDescent="0.25">
      <c r="B174" s="5" t="s">
        <v>192</v>
      </c>
      <c r="C174" s="5" t="s">
        <v>193</v>
      </c>
      <c r="D174" s="6">
        <v>10088696</v>
      </c>
      <c r="E174" s="6">
        <v>9035685</v>
      </c>
      <c r="F174" s="6">
        <f t="shared" si="14"/>
        <v>6557964</v>
      </c>
      <c r="G174" s="6">
        <v>0</v>
      </c>
      <c r="H174" s="6">
        <v>6557964</v>
      </c>
      <c r="I174" s="6">
        <v>6557964</v>
      </c>
    </row>
    <row r="175" spans="2:11" x14ac:dyDescent="0.25">
      <c r="B175" s="5" t="s">
        <v>195</v>
      </c>
      <c r="C175" s="5" t="s">
        <v>196</v>
      </c>
      <c r="D175" s="6">
        <f>D176</f>
        <v>5000</v>
      </c>
      <c r="E175" s="6">
        <f>E176</f>
        <v>5000</v>
      </c>
      <c r="F175" s="6">
        <f t="shared" si="14"/>
        <v>11106</v>
      </c>
      <c r="G175" s="6">
        <f>G176</f>
        <v>0</v>
      </c>
      <c r="H175" s="6">
        <f>H176</f>
        <v>11106</v>
      </c>
      <c r="I175" s="6">
        <f>I176</f>
        <v>11106</v>
      </c>
    </row>
    <row r="176" spans="2:11" ht="33" x14ac:dyDescent="0.25">
      <c r="B176" s="5" t="s">
        <v>198</v>
      </c>
      <c r="C176" s="5" t="s">
        <v>199</v>
      </c>
      <c r="D176" s="6">
        <f>D177+D178+D179</f>
        <v>5000</v>
      </c>
      <c r="E176" s="6">
        <f>E177+E178+E179</f>
        <v>5000</v>
      </c>
      <c r="F176" s="6">
        <f t="shared" si="14"/>
        <v>11106</v>
      </c>
      <c r="G176" s="6">
        <f>G177+G178+G179</f>
        <v>0</v>
      </c>
      <c r="H176" s="6">
        <f>H177+H178+H179</f>
        <v>11106</v>
      </c>
      <c r="I176" s="6">
        <f>I177+I178+I179</f>
        <v>11106</v>
      </c>
    </row>
    <row r="177" spans="2:9" ht="22.5" x14ac:dyDescent="0.25">
      <c r="B177" s="5" t="s">
        <v>201</v>
      </c>
      <c r="C177" s="5" t="s">
        <v>202</v>
      </c>
      <c r="D177" s="6">
        <v>0</v>
      </c>
      <c r="E177" s="6">
        <v>0</v>
      </c>
      <c r="F177" s="6">
        <f t="shared" si="14"/>
        <v>4630</v>
      </c>
      <c r="G177" s="6">
        <v>0</v>
      </c>
      <c r="H177" s="6">
        <v>4630</v>
      </c>
      <c r="I177" s="6">
        <v>4630</v>
      </c>
    </row>
    <row r="178" spans="2:9" ht="22.5" x14ac:dyDescent="0.25">
      <c r="B178" s="5" t="s">
        <v>204</v>
      </c>
      <c r="C178" s="5" t="s">
        <v>205</v>
      </c>
      <c r="D178" s="6">
        <v>0</v>
      </c>
      <c r="E178" s="6">
        <v>0</v>
      </c>
      <c r="F178" s="6">
        <f t="shared" si="14"/>
        <v>1476</v>
      </c>
      <c r="G178" s="6">
        <v>0</v>
      </c>
      <c r="H178" s="6">
        <v>1476</v>
      </c>
      <c r="I178" s="6">
        <v>1476</v>
      </c>
    </row>
    <row r="179" spans="2:9" ht="22.5" x14ac:dyDescent="0.25">
      <c r="B179" s="5" t="s">
        <v>207</v>
      </c>
      <c r="C179" s="5" t="s">
        <v>208</v>
      </c>
      <c r="D179" s="6">
        <v>5000</v>
      </c>
      <c r="E179" s="6">
        <v>5000</v>
      </c>
      <c r="F179" s="6">
        <f t="shared" si="14"/>
        <v>5000</v>
      </c>
      <c r="G179" s="6">
        <v>0</v>
      </c>
      <c r="H179" s="6">
        <v>5000</v>
      </c>
      <c r="I179" s="6">
        <v>5000</v>
      </c>
    </row>
    <row r="180" spans="2:9" x14ac:dyDescent="0.25">
      <c r="B180" s="5" t="s">
        <v>210</v>
      </c>
      <c r="C180" s="5" t="s">
        <v>211</v>
      </c>
      <c r="D180" s="6">
        <f>D181</f>
        <v>13244996</v>
      </c>
      <c r="E180" s="6">
        <f>E181</f>
        <v>11614096</v>
      </c>
      <c r="F180" s="6">
        <f t="shared" si="14"/>
        <v>5035384</v>
      </c>
      <c r="G180" s="6">
        <f t="shared" ref="G180:I181" si="17">G181</f>
        <v>0</v>
      </c>
      <c r="H180" s="6">
        <f t="shared" si="17"/>
        <v>5035384</v>
      </c>
      <c r="I180" s="6">
        <f t="shared" si="17"/>
        <v>5035384</v>
      </c>
    </row>
    <row r="181" spans="2:9" ht="22.5" x14ac:dyDescent="0.25">
      <c r="B181" s="5" t="s">
        <v>213</v>
      </c>
      <c r="C181" s="5" t="s">
        <v>214</v>
      </c>
      <c r="D181" s="6">
        <f>D182</f>
        <v>13244996</v>
      </c>
      <c r="E181" s="6">
        <f>E182</f>
        <v>11614096</v>
      </c>
      <c r="F181" s="6">
        <f t="shared" si="14"/>
        <v>5035384</v>
      </c>
      <c r="G181" s="6">
        <f t="shared" si="17"/>
        <v>0</v>
      </c>
      <c r="H181" s="6">
        <f t="shared" si="17"/>
        <v>5035384</v>
      </c>
      <c r="I181" s="6">
        <f t="shared" si="17"/>
        <v>5035384</v>
      </c>
    </row>
    <row r="182" spans="2:9" ht="96" x14ac:dyDescent="0.25">
      <c r="B182" s="5" t="s">
        <v>216</v>
      </c>
      <c r="C182" s="5" t="s">
        <v>217</v>
      </c>
      <c r="D182" s="6">
        <f>+D183+D184</f>
        <v>13244996</v>
      </c>
      <c r="E182" s="6">
        <f>+E183+E184</f>
        <v>11614096</v>
      </c>
      <c r="F182" s="6">
        <f t="shared" si="14"/>
        <v>5035384</v>
      </c>
      <c r="G182" s="6">
        <f>+G183+G184</f>
        <v>0</v>
      </c>
      <c r="H182" s="6">
        <f>+H183+H184</f>
        <v>5035384</v>
      </c>
      <c r="I182" s="6">
        <f>+I183+I184</f>
        <v>5035384</v>
      </c>
    </row>
    <row r="183" spans="2:9" ht="22.5" x14ac:dyDescent="0.25">
      <c r="B183" s="5" t="s">
        <v>225</v>
      </c>
      <c r="C183" s="5" t="s">
        <v>226</v>
      </c>
      <c r="D183" s="6">
        <v>11824759</v>
      </c>
      <c r="E183" s="6">
        <v>10193859</v>
      </c>
      <c r="F183" s="6">
        <f t="shared" si="14"/>
        <v>4461060</v>
      </c>
      <c r="G183" s="6">
        <v>0</v>
      </c>
      <c r="H183" s="6">
        <v>4461060</v>
      </c>
      <c r="I183" s="6">
        <v>4461060</v>
      </c>
    </row>
    <row r="184" spans="2:9" ht="54" x14ac:dyDescent="0.25">
      <c r="B184" s="5" t="s">
        <v>228</v>
      </c>
      <c r="C184" s="5" t="s">
        <v>229</v>
      </c>
      <c r="D184" s="6">
        <v>1420237</v>
      </c>
      <c r="E184" s="6">
        <v>1420237</v>
      </c>
      <c r="F184" s="6">
        <f t="shared" si="14"/>
        <v>574324</v>
      </c>
      <c r="G184" s="6">
        <v>0</v>
      </c>
      <c r="H184" s="6">
        <v>574324</v>
      </c>
      <c r="I184" s="6">
        <v>574324</v>
      </c>
    </row>
    <row r="185" spans="2:9" ht="33" x14ac:dyDescent="0.25">
      <c r="B185" s="5" t="s">
        <v>243</v>
      </c>
      <c r="C185" s="5" t="s">
        <v>244</v>
      </c>
      <c r="D185" s="6">
        <f>D186+D189</f>
        <v>9159684</v>
      </c>
      <c r="E185" s="6">
        <f>E186+E189</f>
        <v>9159684</v>
      </c>
      <c r="F185" s="6">
        <f t="shared" si="14"/>
        <v>3991675</v>
      </c>
      <c r="G185" s="6">
        <f>G186+G189</f>
        <v>0</v>
      </c>
      <c r="H185" s="6">
        <f>H186+H189</f>
        <v>3991675</v>
      </c>
      <c r="I185" s="6">
        <f>I186+I189</f>
        <v>3991675</v>
      </c>
    </row>
    <row r="186" spans="2:9" ht="22.5" x14ac:dyDescent="0.25">
      <c r="B186" s="5" t="s">
        <v>246</v>
      </c>
      <c r="C186" s="5" t="s">
        <v>247</v>
      </c>
      <c r="D186" s="6">
        <f>D187+D188</f>
        <v>8668884</v>
      </c>
      <c r="E186" s="6">
        <f>E187+E188</f>
        <v>8668884</v>
      </c>
      <c r="F186" s="6">
        <f t="shared" si="14"/>
        <v>3755192</v>
      </c>
      <c r="G186" s="6">
        <f>G187+G188</f>
        <v>0</v>
      </c>
      <c r="H186" s="6">
        <f>H187+H188</f>
        <v>3755192</v>
      </c>
      <c r="I186" s="6">
        <f>I187+I188</f>
        <v>3755192</v>
      </c>
    </row>
    <row r="187" spans="2:9" ht="22.5" x14ac:dyDescent="0.25">
      <c r="B187" s="5" t="s">
        <v>249</v>
      </c>
      <c r="C187" s="5" t="s">
        <v>250</v>
      </c>
      <c r="D187" s="6">
        <v>8022571</v>
      </c>
      <c r="E187" s="6">
        <v>8022571</v>
      </c>
      <c r="F187" s="6">
        <f t="shared" si="14"/>
        <v>3108880</v>
      </c>
      <c r="G187" s="6">
        <v>0</v>
      </c>
      <c r="H187" s="6">
        <v>3108880</v>
      </c>
      <c r="I187" s="6">
        <v>3108880</v>
      </c>
    </row>
    <row r="188" spans="2:9" ht="22.5" x14ac:dyDescent="0.25">
      <c r="B188" s="5" t="s">
        <v>252</v>
      </c>
      <c r="C188" s="5" t="s">
        <v>253</v>
      </c>
      <c r="D188" s="6">
        <v>646313</v>
      </c>
      <c r="E188" s="6">
        <v>646313</v>
      </c>
      <c r="F188" s="6">
        <f t="shared" si="14"/>
        <v>646312</v>
      </c>
      <c r="G188" s="6">
        <v>0</v>
      </c>
      <c r="H188" s="6">
        <v>646312</v>
      </c>
      <c r="I188" s="6">
        <v>646312</v>
      </c>
    </row>
    <row r="189" spans="2:9" x14ac:dyDescent="0.25">
      <c r="B189" s="5" t="s">
        <v>255</v>
      </c>
      <c r="C189" s="5" t="s">
        <v>256</v>
      </c>
      <c r="D189" s="6">
        <f>D190+D191</f>
        <v>490800</v>
      </c>
      <c r="E189" s="6">
        <f>E190+E191</f>
        <v>490800</v>
      </c>
      <c r="F189" s="6">
        <f t="shared" si="14"/>
        <v>236483</v>
      </c>
      <c r="G189" s="6">
        <f>G190+G191</f>
        <v>0</v>
      </c>
      <c r="H189" s="6">
        <f>H190+H191</f>
        <v>236483</v>
      </c>
      <c r="I189" s="6">
        <f>I190+I191</f>
        <v>236483</v>
      </c>
    </row>
    <row r="190" spans="2:9" ht="22.5" x14ac:dyDescent="0.25">
      <c r="B190" s="5" t="s">
        <v>249</v>
      </c>
      <c r="C190" s="5" t="s">
        <v>258</v>
      </c>
      <c r="D190" s="6">
        <v>490800</v>
      </c>
      <c r="E190" s="6">
        <v>490800</v>
      </c>
      <c r="F190" s="6">
        <f t="shared" si="14"/>
        <v>0</v>
      </c>
      <c r="G190" s="6">
        <v>0</v>
      </c>
      <c r="H190" s="6">
        <v>0</v>
      </c>
      <c r="I190" s="6">
        <v>0</v>
      </c>
    </row>
    <row r="191" spans="2:9" x14ac:dyDescent="0.25">
      <c r="B191" s="5" t="s">
        <v>260</v>
      </c>
      <c r="C191" s="5" t="s">
        <v>261</v>
      </c>
      <c r="D191" s="6">
        <v>0</v>
      </c>
      <c r="E191" s="6">
        <v>0</v>
      </c>
      <c r="F191" s="6">
        <f t="shared" si="14"/>
        <v>236483</v>
      </c>
      <c r="G191" s="6">
        <v>0</v>
      </c>
      <c r="H191" s="6">
        <v>236483</v>
      </c>
      <c r="I191" s="6">
        <v>236483</v>
      </c>
    </row>
    <row r="193" spans="2:4" x14ac:dyDescent="0.25">
      <c r="B193" s="9" t="s">
        <v>312</v>
      </c>
      <c r="D193" t="s">
        <v>314</v>
      </c>
    </row>
    <row r="194" spans="2:4" x14ac:dyDescent="0.25">
      <c r="B194" s="9" t="s">
        <v>313</v>
      </c>
      <c r="D194" t="s">
        <v>315</v>
      </c>
    </row>
    <row r="198" spans="2:4" x14ac:dyDescent="0.25">
      <c r="C198" t="s">
        <v>316</v>
      </c>
    </row>
    <row r="201" spans="2:4" x14ac:dyDescent="0.25">
      <c r="B201" t="s">
        <v>317</v>
      </c>
      <c r="D201" t="s">
        <v>320</v>
      </c>
    </row>
    <row r="202" spans="2:4" x14ac:dyDescent="0.25">
      <c r="D202" t="s">
        <v>319</v>
      </c>
    </row>
    <row r="203" spans="2:4" x14ac:dyDescent="0.25">
      <c r="D203" t="s">
        <v>318</v>
      </c>
    </row>
  </sheetData>
  <mergeCells count="22">
    <mergeCell ref="H8:H10"/>
    <mergeCell ref="A7:B10"/>
    <mergeCell ref="A96:D96"/>
    <mergeCell ref="E96:H96"/>
    <mergeCell ref="I96:L96"/>
    <mergeCell ref="A95:I95"/>
    <mergeCell ref="B166:I166"/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7"/>
  <sheetViews>
    <sheetView topLeftCell="B4" workbookViewId="0">
      <selection activeCell="K77" sqref="B12:K77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69.95" customHeight="1" x14ac:dyDescent="0.25">
      <c r="A4" s="14" t="s">
        <v>267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1" customFormat="1" ht="15.75" thickBot="1" x14ac:dyDescent="0.3">
      <c r="A7" s="11" t="s">
        <v>5</v>
      </c>
      <c r="B7" s="11"/>
      <c r="C7" s="11" t="s">
        <v>7</v>
      </c>
      <c r="D7" s="11" t="s">
        <v>9</v>
      </c>
      <c r="E7" s="11" t="s">
        <v>10</v>
      </c>
      <c r="F7" s="11" t="s">
        <v>11</v>
      </c>
      <c r="G7" s="11"/>
      <c r="H7" s="11"/>
      <c r="I7" s="11" t="s">
        <v>16</v>
      </c>
      <c r="J7" s="11" t="s">
        <v>17</v>
      </c>
      <c r="K7" s="11" t="s">
        <v>18</v>
      </c>
    </row>
    <row r="8" spans="1:11" s="1" customFormat="1" ht="15.75" thickBot="1" x14ac:dyDescent="0.3">
      <c r="A8" s="11"/>
      <c r="B8" s="11"/>
      <c r="C8" s="11"/>
      <c r="D8" s="11"/>
      <c r="E8" s="11"/>
      <c r="F8" s="11" t="s">
        <v>12</v>
      </c>
      <c r="G8" s="11" t="s">
        <v>14</v>
      </c>
      <c r="H8" s="11" t="s">
        <v>15</v>
      </c>
      <c r="I8" s="11"/>
      <c r="J8" s="11"/>
      <c r="K8" s="11"/>
    </row>
    <row r="9" spans="1:11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" customFormat="1" ht="15.75" thickBot="1" x14ac:dyDescent="0.3">
      <c r="A11" s="11" t="s">
        <v>6</v>
      </c>
      <c r="B11" s="11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268</v>
      </c>
      <c r="C12" s="5" t="s">
        <v>22</v>
      </c>
      <c r="D12" s="6">
        <f>D13+D69</f>
        <v>29566855</v>
      </c>
      <c r="E12" s="6">
        <f>E13+E69</f>
        <v>25723121</v>
      </c>
      <c r="F12" s="6">
        <f t="shared" ref="F12:F43" si="0">G12+H12</f>
        <v>30427142</v>
      </c>
      <c r="G12" s="6">
        <f>G13+G69</f>
        <v>7083047</v>
      </c>
      <c r="H12" s="6">
        <f>H13+H69</f>
        <v>23344095</v>
      </c>
      <c r="I12" s="6">
        <f>I13+I69</f>
        <v>21906530</v>
      </c>
      <c r="J12" s="6">
        <f>J13+J69</f>
        <v>373906</v>
      </c>
      <c r="K12" s="6">
        <f t="shared" ref="K12:K43" si="1">F12-I12-J12</f>
        <v>8146706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>D14+D50</f>
        <v>27984605</v>
      </c>
      <c r="E13" s="6">
        <f>E14+E50</f>
        <v>24140871</v>
      </c>
      <c r="F13" s="6">
        <f t="shared" si="0"/>
        <v>28907068</v>
      </c>
      <c r="G13" s="6">
        <f>G14+G50</f>
        <v>7083047</v>
      </c>
      <c r="H13" s="6">
        <f>H14+H50</f>
        <v>21824021</v>
      </c>
      <c r="I13" s="6">
        <f>I14+I50</f>
        <v>20386456</v>
      </c>
      <c r="J13" s="6">
        <f>J14+J50</f>
        <v>373906</v>
      </c>
      <c r="K13" s="6">
        <f t="shared" si="1"/>
        <v>8146706</v>
      </c>
    </row>
    <row r="14" spans="1:11" s="1" customFormat="1" ht="22.5" x14ac:dyDescent="0.25">
      <c r="A14" s="5" t="s">
        <v>26</v>
      </c>
      <c r="B14" s="5" t="s">
        <v>30</v>
      </c>
      <c r="C14" s="5" t="s">
        <v>31</v>
      </c>
      <c r="D14" s="6">
        <f>D15+D23+D34+D47</f>
        <v>30521000</v>
      </c>
      <c r="E14" s="6">
        <f>E15+E23+E34+E47</f>
        <v>25988755</v>
      </c>
      <c r="F14" s="6">
        <f t="shared" si="0"/>
        <v>27931462</v>
      </c>
      <c r="G14" s="6">
        <f>G15+G23+G34+G47</f>
        <v>4270342</v>
      </c>
      <c r="H14" s="6">
        <f>H15+H23+H34+H47</f>
        <v>23661120</v>
      </c>
      <c r="I14" s="6">
        <f>I15+I23+I34+I47</f>
        <v>22943727</v>
      </c>
      <c r="J14" s="6">
        <f>J15+J23+J34+J47</f>
        <v>198210</v>
      </c>
      <c r="K14" s="6">
        <f t="shared" si="1"/>
        <v>4789525</v>
      </c>
    </row>
    <row r="15" spans="1:11" s="1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12714000</v>
      </c>
      <c r="E15" s="6">
        <f>+E16</f>
        <v>12051755</v>
      </c>
      <c r="F15" s="6">
        <f t="shared" si="0"/>
        <v>9490961</v>
      </c>
      <c r="G15" s="6">
        <f>+G16</f>
        <v>0</v>
      </c>
      <c r="H15" s="6">
        <f>+H16</f>
        <v>9490961</v>
      </c>
      <c r="I15" s="6">
        <f>+I16</f>
        <v>9490961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269</v>
      </c>
      <c r="B16" s="5" t="s">
        <v>36</v>
      </c>
      <c r="C16" s="5" t="s">
        <v>37</v>
      </c>
      <c r="D16" s="6">
        <f>D17+D19</f>
        <v>12714000</v>
      </c>
      <c r="E16" s="6">
        <f>E17+E19</f>
        <v>12051755</v>
      </c>
      <c r="F16" s="6">
        <f t="shared" si="0"/>
        <v>9490961</v>
      </c>
      <c r="G16" s="6">
        <f>G17+G19</f>
        <v>0</v>
      </c>
      <c r="H16" s="6">
        <f>H17+H19</f>
        <v>9490961</v>
      </c>
      <c r="I16" s="6">
        <f>I17+I19</f>
        <v>9490961</v>
      </c>
      <c r="J16" s="6">
        <f>J17+J19</f>
        <v>0</v>
      </c>
      <c r="K16" s="6">
        <f t="shared" si="1"/>
        <v>0</v>
      </c>
    </row>
    <row r="17" spans="1:11" s="1" customFormat="1" x14ac:dyDescent="0.25">
      <c r="A17" s="5" t="s">
        <v>35</v>
      </c>
      <c r="B17" s="5" t="s">
        <v>39</v>
      </c>
      <c r="C17" s="5" t="s">
        <v>40</v>
      </c>
      <c r="D17" s="6">
        <f>+D18</f>
        <v>45000</v>
      </c>
      <c r="E17" s="6">
        <f>+E18</f>
        <v>34000</v>
      </c>
      <c r="F17" s="6">
        <f t="shared" si="0"/>
        <v>15276</v>
      </c>
      <c r="G17" s="6">
        <f>+G18</f>
        <v>0</v>
      </c>
      <c r="H17" s="6">
        <f>+H18</f>
        <v>15276</v>
      </c>
      <c r="I17" s="6">
        <f>+I18</f>
        <v>15276</v>
      </c>
      <c r="J17" s="6">
        <f>+J18</f>
        <v>0</v>
      </c>
      <c r="K17" s="6">
        <f t="shared" si="1"/>
        <v>0</v>
      </c>
    </row>
    <row r="18" spans="1:11" s="1" customFormat="1" ht="22.5" x14ac:dyDescent="0.25">
      <c r="A18" s="5" t="s">
        <v>270</v>
      </c>
      <c r="B18" s="5" t="s">
        <v>42</v>
      </c>
      <c r="C18" s="5" t="s">
        <v>43</v>
      </c>
      <c r="D18" s="6">
        <v>45000</v>
      </c>
      <c r="E18" s="6">
        <v>34000</v>
      </c>
      <c r="F18" s="6">
        <f t="shared" si="0"/>
        <v>15276</v>
      </c>
      <c r="G18" s="6">
        <v>0</v>
      </c>
      <c r="H18" s="6">
        <v>15276</v>
      </c>
      <c r="I18" s="6">
        <v>15276</v>
      </c>
      <c r="J18" s="6"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12669000</v>
      </c>
      <c r="E19" s="6">
        <f>E20+E21+E22</f>
        <v>12017755</v>
      </c>
      <c r="F19" s="6">
        <f t="shared" si="0"/>
        <v>9475685</v>
      </c>
      <c r="G19" s="6">
        <f>G20+G21+G22</f>
        <v>0</v>
      </c>
      <c r="H19" s="6">
        <f>H20+H21+H22</f>
        <v>9475685</v>
      </c>
      <c r="I19" s="6">
        <f>I20+I21+I22</f>
        <v>9475685</v>
      </c>
      <c r="J19" s="6">
        <f>J20+J21+J22</f>
        <v>0</v>
      </c>
      <c r="K19" s="6">
        <f t="shared" si="1"/>
        <v>0</v>
      </c>
    </row>
    <row r="20" spans="1:11" s="1" customFormat="1" x14ac:dyDescent="0.25">
      <c r="A20" s="5" t="s">
        <v>44</v>
      </c>
      <c r="B20" s="5" t="s">
        <v>48</v>
      </c>
      <c r="C20" s="5" t="s">
        <v>49</v>
      </c>
      <c r="D20" s="6">
        <v>9770000</v>
      </c>
      <c r="E20" s="6">
        <v>9243755</v>
      </c>
      <c r="F20" s="6">
        <f t="shared" si="0"/>
        <v>7426034</v>
      </c>
      <c r="G20" s="6">
        <v>0</v>
      </c>
      <c r="H20" s="6">
        <v>7426034</v>
      </c>
      <c r="I20" s="6">
        <v>7426034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47</v>
      </c>
      <c r="B21" s="5" t="s">
        <v>51</v>
      </c>
      <c r="C21" s="5" t="s">
        <v>52</v>
      </c>
      <c r="D21" s="6">
        <v>899000</v>
      </c>
      <c r="E21" s="6">
        <v>774000</v>
      </c>
      <c r="F21" s="6">
        <f t="shared" si="0"/>
        <v>664974</v>
      </c>
      <c r="G21" s="6">
        <v>0</v>
      </c>
      <c r="H21" s="6">
        <v>664974</v>
      </c>
      <c r="I21" s="6">
        <v>664974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50</v>
      </c>
      <c r="B22" s="5" t="s">
        <v>54</v>
      </c>
      <c r="C22" s="5" t="s">
        <v>55</v>
      </c>
      <c r="D22" s="6">
        <v>2000000</v>
      </c>
      <c r="E22" s="6">
        <v>2000000</v>
      </c>
      <c r="F22" s="6">
        <f t="shared" si="0"/>
        <v>1384677</v>
      </c>
      <c r="G22" s="6">
        <v>0</v>
      </c>
      <c r="H22" s="6">
        <v>1384677</v>
      </c>
      <c r="I22" s="6">
        <v>1384677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271</v>
      </c>
      <c r="B23" s="5" t="s">
        <v>57</v>
      </c>
      <c r="C23" s="5" t="s">
        <v>58</v>
      </c>
      <c r="D23" s="6">
        <f>D24</f>
        <v>4196000</v>
      </c>
      <c r="E23" s="6">
        <f>E24</f>
        <v>3662000</v>
      </c>
      <c r="F23" s="6">
        <f t="shared" si="0"/>
        <v>7300418</v>
      </c>
      <c r="G23" s="6">
        <f>G24</f>
        <v>3538611</v>
      </c>
      <c r="H23" s="6">
        <f>H24</f>
        <v>3761807</v>
      </c>
      <c r="I23" s="6">
        <f>I24</f>
        <v>3453766</v>
      </c>
      <c r="J23" s="6">
        <f>J24</f>
        <v>130900</v>
      </c>
      <c r="K23" s="6">
        <f t="shared" si="1"/>
        <v>3715752</v>
      </c>
    </row>
    <row r="24" spans="1:11" s="1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4196000</v>
      </c>
      <c r="E24" s="6">
        <f>E25+E28+E32+E33</f>
        <v>3662000</v>
      </c>
      <c r="F24" s="6">
        <f t="shared" si="0"/>
        <v>7300418</v>
      </c>
      <c r="G24" s="6">
        <f>G25+G28+G32+G33</f>
        <v>3538611</v>
      </c>
      <c r="H24" s="6">
        <f>H25+H28+H32+H33</f>
        <v>3761807</v>
      </c>
      <c r="I24" s="6">
        <f>I25+I28+I32+I33</f>
        <v>3453766</v>
      </c>
      <c r="J24" s="6">
        <f>J25+J28+J32+J33</f>
        <v>130900</v>
      </c>
      <c r="K24" s="6">
        <f t="shared" si="1"/>
        <v>3715752</v>
      </c>
    </row>
    <row r="25" spans="1:11" s="1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2528000</v>
      </c>
      <c r="E25" s="6">
        <f>E26+E27</f>
        <v>2222000</v>
      </c>
      <c r="F25" s="6">
        <f t="shared" si="0"/>
        <v>4994148</v>
      </c>
      <c r="G25" s="6">
        <f>G26+G27</f>
        <v>2816471</v>
      </c>
      <c r="H25" s="6">
        <f>H26+H27</f>
        <v>2177677</v>
      </c>
      <c r="I25" s="6">
        <f>I26+I27</f>
        <v>2143886</v>
      </c>
      <c r="J25" s="6">
        <f>J26+J27</f>
        <v>60033</v>
      </c>
      <c r="K25" s="6">
        <f t="shared" si="1"/>
        <v>2790229</v>
      </c>
    </row>
    <row r="26" spans="1:11" s="1" customFormat="1" x14ac:dyDescent="0.25">
      <c r="A26" s="5" t="s">
        <v>62</v>
      </c>
      <c r="B26" s="5" t="s">
        <v>66</v>
      </c>
      <c r="C26" s="5" t="s">
        <v>67</v>
      </c>
      <c r="D26" s="6">
        <v>1007000</v>
      </c>
      <c r="E26" s="6">
        <v>922000</v>
      </c>
      <c r="F26" s="6">
        <f t="shared" si="0"/>
        <v>1347357</v>
      </c>
      <c r="G26" s="6">
        <v>315170</v>
      </c>
      <c r="H26" s="6">
        <v>1032187</v>
      </c>
      <c r="I26" s="6">
        <v>802863</v>
      </c>
      <c r="J26" s="6">
        <v>60033</v>
      </c>
      <c r="K26" s="6">
        <f t="shared" si="1"/>
        <v>484461</v>
      </c>
    </row>
    <row r="27" spans="1:11" s="1" customFormat="1" x14ac:dyDescent="0.25">
      <c r="A27" s="5" t="s">
        <v>65</v>
      </c>
      <c r="B27" s="5" t="s">
        <v>69</v>
      </c>
      <c r="C27" s="5" t="s">
        <v>70</v>
      </c>
      <c r="D27" s="6">
        <v>1521000</v>
      </c>
      <c r="E27" s="6">
        <v>1300000</v>
      </c>
      <c r="F27" s="6">
        <f t="shared" si="0"/>
        <v>3646791</v>
      </c>
      <c r="G27" s="6">
        <v>2501301</v>
      </c>
      <c r="H27" s="6">
        <v>1145490</v>
      </c>
      <c r="I27" s="6">
        <v>1341023</v>
      </c>
      <c r="J27" s="6">
        <v>0</v>
      </c>
      <c r="K27" s="6">
        <f t="shared" si="1"/>
        <v>2305768</v>
      </c>
    </row>
    <row r="28" spans="1:11" s="1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1202000</v>
      </c>
      <c r="E28" s="6">
        <f>E29+E30+E31</f>
        <v>1070000</v>
      </c>
      <c r="F28" s="6">
        <f t="shared" si="0"/>
        <v>1814502</v>
      </c>
      <c r="G28" s="6">
        <f>G29+G30+G31</f>
        <v>593585</v>
      </c>
      <c r="H28" s="6">
        <f>H29+H30+H31</f>
        <v>1220917</v>
      </c>
      <c r="I28" s="6">
        <f>I29+I30+I31</f>
        <v>985369</v>
      </c>
      <c r="J28" s="6">
        <f>J29+J30+J31</f>
        <v>64274</v>
      </c>
      <c r="K28" s="6">
        <f t="shared" si="1"/>
        <v>764859</v>
      </c>
    </row>
    <row r="29" spans="1:11" s="1" customFormat="1" ht="22.5" x14ac:dyDescent="0.25">
      <c r="A29" s="5" t="s">
        <v>71</v>
      </c>
      <c r="B29" s="5" t="s">
        <v>75</v>
      </c>
      <c r="C29" s="5" t="s">
        <v>76</v>
      </c>
      <c r="D29" s="6">
        <v>1035000</v>
      </c>
      <c r="E29" s="6">
        <v>930000</v>
      </c>
      <c r="F29" s="6">
        <f t="shared" si="0"/>
        <v>1340207</v>
      </c>
      <c r="G29" s="6">
        <v>352192</v>
      </c>
      <c r="H29" s="6">
        <v>988015</v>
      </c>
      <c r="I29" s="6">
        <v>814616</v>
      </c>
      <c r="J29" s="6">
        <v>64274</v>
      </c>
      <c r="K29" s="6">
        <f t="shared" si="1"/>
        <v>461317</v>
      </c>
    </row>
    <row r="30" spans="1:11" s="1" customFormat="1" ht="22.5" x14ac:dyDescent="0.25">
      <c r="A30" s="5" t="s">
        <v>74</v>
      </c>
      <c r="B30" s="5" t="s">
        <v>78</v>
      </c>
      <c r="C30" s="5" t="s">
        <v>79</v>
      </c>
      <c r="D30" s="6">
        <v>167000</v>
      </c>
      <c r="E30" s="6">
        <v>140000</v>
      </c>
      <c r="F30" s="6">
        <f t="shared" si="0"/>
        <v>473415</v>
      </c>
      <c r="G30" s="6">
        <v>241393</v>
      </c>
      <c r="H30" s="6">
        <v>232022</v>
      </c>
      <c r="I30" s="6">
        <v>169873</v>
      </c>
      <c r="J30" s="6">
        <v>0</v>
      </c>
      <c r="K30" s="6">
        <f t="shared" si="1"/>
        <v>303542</v>
      </c>
    </row>
    <row r="31" spans="1:11" s="1" customFormat="1" x14ac:dyDescent="0.25">
      <c r="A31" s="5" t="s">
        <v>77</v>
      </c>
      <c r="B31" s="5" t="s">
        <v>81</v>
      </c>
      <c r="C31" s="5" t="s">
        <v>82</v>
      </c>
      <c r="D31" s="6">
        <v>0</v>
      </c>
      <c r="E31" s="6">
        <v>0</v>
      </c>
      <c r="F31" s="6">
        <f t="shared" si="0"/>
        <v>880</v>
      </c>
      <c r="G31" s="6">
        <v>0</v>
      </c>
      <c r="H31" s="6">
        <v>880</v>
      </c>
      <c r="I31" s="6">
        <v>880</v>
      </c>
      <c r="J31" s="6">
        <v>0</v>
      </c>
      <c r="K31" s="6">
        <f t="shared" si="1"/>
        <v>0</v>
      </c>
    </row>
    <row r="32" spans="1:11" s="1" customFormat="1" x14ac:dyDescent="0.25">
      <c r="A32" s="5" t="s">
        <v>80</v>
      </c>
      <c r="B32" s="5" t="s">
        <v>84</v>
      </c>
      <c r="C32" s="5" t="s">
        <v>85</v>
      </c>
      <c r="D32" s="6">
        <v>290000</v>
      </c>
      <c r="E32" s="6">
        <v>220000</v>
      </c>
      <c r="F32" s="6">
        <f t="shared" si="0"/>
        <v>246576</v>
      </c>
      <c r="G32" s="6">
        <v>55688</v>
      </c>
      <c r="H32" s="6">
        <v>190888</v>
      </c>
      <c r="I32" s="6">
        <v>178266</v>
      </c>
      <c r="J32" s="6">
        <v>0</v>
      </c>
      <c r="K32" s="6">
        <f t="shared" si="1"/>
        <v>68310</v>
      </c>
    </row>
    <row r="33" spans="1:11" s="1" customFormat="1" x14ac:dyDescent="0.25">
      <c r="A33" s="5" t="s">
        <v>83</v>
      </c>
      <c r="B33" s="5" t="s">
        <v>87</v>
      </c>
      <c r="C33" s="5" t="s">
        <v>88</v>
      </c>
      <c r="D33" s="6">
        <v>176000</v>
      </c>
      <c r="E33" s="6">
        <v>150000</v>
      </c>
      <c r="F33" s="6">
        <f t="shared" si="0"/>
        <v>245192</v>
      </c>
      <c r="G33" s="6">
        <v>72867</v>
      </c>
      <c r="H33" s="6">
        <v>172325</v>
      </c>
      <c r="I33" s="6">
        <v>146245</v>
      </c>
      <c r="J33" s="6">
        <v>6593</v>
      </c>
      <c r="K33" s="6">
        <f t="shared" si="1"/>
        <v>92354</v>
      </c>
    </row>
    <row r="34" spans="1:11" s="1" customFormat="1" ht="22.5" x14ac:dyDescent="0.25">
      <c r="A34" s="5" t="s">
        <v>86</v>
      </c>
      <c r="B34" s="5" t="s">
        <v>90</v>
      </c>
      <c r="C34" s="5" t="s">
        <v>91</v>
      </c>
      <c r="D34" s="6">
        <f>D35+D39+D41</f>
        <v>13610000</v>
      </c>
      <c r="E34" s="6">
        <f>E35+E39+E41</f>
        <v>10274000</v>
      </c>
      <c r="F34" s="6">
        <f t="shared" si="0"/>
        <v>11139651</v>
      </c>
      <c r="G34" s="6">
        <f>G35+G39+G41</f>
        <v>731304</v>
      </c>
      <c r="H34" s="6">
        <f>H35+H39+H41</f>
        <v>10408347</v>
      </c>
      <c r="I34" s="6">
        <f>I35+I39+I41</f>
        <v>9998995</v>
      </c>
      <c r="J34" s="6">
        <f>J35+J39+J41</f>
        <v>67225</v>
      </c>
      <c r="K34" s="6">
        <f t="shared" si="1"/>
        <v>1073431</v>
      </c>
    </row>
    <row r="35" spans="1:11" s="1" customFormat="1" ht="22.5" x14ac:dyDescent="0.25">
      <c r="A35" s="5" t="s">
        <v>89</v>
      </c>
      <c r="B35" s="5" t="s">
        <v>93</v>
      </c>
      <c r="C35" s="5" t="s">
        <v>94</v>
      </c>
      <c r="D35" s="6">
        <f>+D36+D37+D38</f>
        <v>12148000</v>
      </c>
      <c r="E35" s="6">
        <f>+E36+E37+E38</f>
        <v>9084000</v>
      </c>
      <c r="F35" s="6">
        <f t="shared" si="0"/>
        <v>8745803</v>
      </c>
      <c r="G35" s="6">
        <f>+G36+G37+G38</f>
        <v>0</v>
      </c>
      <c r="H35" s="6">
        <f>+H36+H37+H38</f>
        <v>8745803</v>
      </c>
      <c r="I35" s="6">
        <f>+I36+I37+I38</f>
        <v>8745803</v>
      </c>
      <c r="J35" s="6">
        <f>+J36+J37+J38</f>
        <v>0</v>
      </c>
      <c r="K35" s="6">
        <f t="shared" si="1"/>
        <v>0</v>
      </c>
    </row>
    <row r="36" spans="1:11" s="1" customFormat="1" ht="43.5" x14ac:dyDescent="0.25">
      <c r="A36" s="5" t="s">
        <v>272</v>
      </c>
      <c r="B36" s="5" t="s">
        <v>96</v>
      </c>
      <c r="C36" s="5" t="s">
        <v>97</v>
      </c>
      <c r="D36" s="6">
        <v>4363000</v>
      </c>
      <c r="E36" s="6">
        <v>3392000</v>
      </c>
      <c r="F36" s="6">
        <f t="shared" si="0"/>
        <v>3055803</v>
      </c>
      <c r="G36" s="6">
        <v>0</v>
      </c>
      <c r="H36" s="6">
        <v>3055803</v>
      </c>
      <c r="I36" s="6">
        <v>3055803</v>
      </c>
      <c r="J36" s="6">
        <v>0</v>
      </c>
      <c r="K36" s="6">
        <f t="shared" si="1"/>
        <v>0</v>
      </c>
    </row>
    <row r="37" spans="1:11" s="1" customFormat="1" ht="22.5" x14ac:dyDescent="0.25">
      <c r="A37" s="5" t="s">
        <v>273</v>
      </c>
      <c r="B37" s="5" t="s">
        <v>99</v>
      </c>
      <c r="C37" s="5" t="s">
        <v>100</v>
      </c>
      <c r="D37" s="6">
        <v>7750000</v>
      </c>
      <c r="E37" s="6">
        <v>5692000</v>
      </c>
      <c r="F37" s="6">
        <f t="shared" si="0"/>
        <v>5690000</v>
      </c>
      <c r="G37" s="6">
        <v>0</v>
      </c>
      <c r="H37" s="6">
        <v>5690000</v>
      </c>
      <c r="I37" s="6">
        <v>5690000</v>
      </c>
      <c r="J37" s="6">
        <v>0</v>
      </c>
      <c r="K37" s="6">
        <f t="shared" si="1"/>
        <v>0</v>
      </c>
    </row>
    <row r="38" spans="1:11" s="1" customFormat="1" ht="33" x14ac:dyDescent="0.25">
      <c r="A38" s="5" t="s">
        <v>98</v>
      </c>
      <c r="B38" s="5" t="s">
        <v>102</v>
      </c>
      <c r="C38" s="5" t="s">
        <v>103</v>
      </c>
      <c r="D38" s="6">
        <v>35000</v>
      </c>
      <c r="E38" s="6">
        <v>0</v>
      </c>
      <c r="F38" s="6">
        <f t="shared" si="0"/>
        <v>0</v>
      </c>
      <c r="G38" s="6">
        <v>0</v>
      </c>
      <c r="H38" s="6">
        <v>0</v>
      </c>
      <c r="I38" s="6">
        <v>0</v>
      </c>
      <c r="J38" s="6">
        <v>0</v>
      </c>
      <c r="K38" s="6">
        <f t="shared" si="1"/>
        <v>0</v>
      </c>
    </row>
    <row r="39" spans="1:11" s="1" customFormat="1" ht="22.5" x14ac:dyDescent="0.25">
      <c r="A39" s="5" t="s">
        <v>274</v>
      </c>
      <c r="B39" s="5" t="s">
        <v>105</v>
      </c>
      <c r="C39" s="5" t="s">
        <v>106</v>
      </c>
      <c r="D39" s="6">
        <f>D40</f>
        <v>2000</v>
      </c>
      <c r="E39" s="6">
        <f>E40</f>
        <v>2000</v>
      </c>
      <c r="F39" s="6">
        <f t="shared" si="0"/>
        <v>7</v>
      </c>
      <c r="G39" s="6">
        <f>G40</f>
        <v>0</v>
      </c>
      <c r="H39" s="6">
        <f>H40</f>
        <v>7</v>
      </c>
      <c r="I39" s="6">
        <f>I40</f>
        <v>7</v>
      </c>
      <c r="J39" s="6">
        <f>J40</f>
        <v>0</v>
      </c>
      <c r="K39" s="6">
        <f t="shared" si="1"/>
        <v>0</v>
      </c>
    </row>
    <row r="40" spans="1:11" s="1" customFormat="1" x14ac:dyDescent="0.25">
      <c r="A40" s="5" t="s">
        <v>275</v>
      </c>
      <c r="B40" s="5" t="s">
        <v>108</v>
      </c>
      <c r="C40" s="5" t="s">
        <v>109</v>
      </c>
      <c r="D40" s="6">
        <v>2000</v>
      </c>
      <c r="E40" s="6">
        <v>2000</v>
      </c>
      <c r="F40" s="6">
        <f t="shared" si="0"/>
        <v>7</v>
      </c>
      <c r="G40" s="6">
        <v>0</v>
      </c>
      <c r="H40" s="6">
        <v>7</v>
      </c>
      <c r="I40" s="6">
        <v>7</v>
      </c>
      <c r="J40" s="6">
        <v>0</v>
      </c>
      <c r="K40" s="6">
        <f t="shared" si="1"/>
        <v>0</v>
      </c>
    </row>
    <row r="41" spans="1:11" s="1" customFormat="1" ht="33" x14ac:dyDescent="0.25">
      <c r="A41" s="5" t="s">
        <v>107</v>
      </c>
      <c r="B41" s="5" t="s">
        <v>111</v>
      </c>
      <c r="C41" s="5" t="s">
        <v>112</v>
      </c>
      <c r="D41" s="6">
        <f>D42+D45+D46</f>
        <v>1460000</v>
      </c>
      <c r="E41" s="6">
        <f>E42+E45+E46</f>
        <v>1188000</v>
      </c>
      <c r="F41" s="6">
        <f t="shared" si="0"/>
        <v>2393841</v>
      </c>
      <c r="G41" s="6">
        <f>G42+G45+G46</f>
        <v>731304</v>
      </c>
      <c r="H41" s="6">
        <f>H42+H45+H46</f>
        <v>1662537</v>
      </c>
      <c r="I41" s="6">
        <f>I42+I45+I46</f>
        <v>1253185</v>
      </c>
      <c r="J41" s="6">
        <f>J42+J45+J46</f>
        <v>67225</v>
      </c>
      <c r="K41" s="6">
        <f t="shared" si="1"/>
        <v>1073431</v>
      </c>
    </row>
    <row r="42" spans="1:11" s="1" customFormat="1" ht="22.5" x14ac:dyDescent="0.25">
      <c r="A42" s="5" t="s">
        <v>276</v>
      </c>
      <c r="B42" s="5" t="s">
        <v>114</v>
      </c>
      <c r="C42" s="5" t="s">
        <v>115</v>
      </c>
      <c r="D42" s="6">
        <f>D43+D44</f>
        <v>1076000</v>
      </c>
      <c r="E42" s="6">
        <f>E43+E44</f>
        <v>896000</v>
      </c>
      <c r="F42" s="6">
        <f t="shared" si="0"/>
        <v>1972073</v>
      </c>
      <c r="G42" s="6">
        <f>G43+G44</f>
        <v>672427</v>
      </c>
      <c r="H42" s="6">
        <f>H43+H44</f>
        <v>1299646</v>
      </c>
      <c r="I42" s="6">
        <f>I43+I44</f>
        <v>944771</v>
      </c>
      <c r="J42" s="6">
        <f>J43+J44</f>
        <v>67225</v>
      </c>
      <c r="K42" s="6">
        <f t="shared" si="1"/>
        <v>960077</v>
      </c>
    </row>
    <row r="43" spans="1:11" s="1" customFormat="1" ht="22.5" x14ac:dyDescent="0.25">
      <c r="A43" s="5" t="s">
        <v>110</v>
      </c>
      <c r="B43" s="5" t="s">
        <v>117</v>
      </c>
      <c r="C43" s="5" t="s">
        <v>118</v>
      </c>
      <c r="D43" s="6">
        <v>805000</v>
      </c>
      <c r="E43" s="6">
        <v>675000</v>
      </c>
      <c r="F43" s="6">
        <f t="shared" si="0"/>
        <v>1294420</v>
      </c>
      <c r="G43" s="6">
        <v>318531</v>
      </c>
      <c r="H43" s="6">
        <v>975889</v>
      </c>
      <c r="I43" s="6">
        <v>714696</v>
      </c>
      <c r="J43" s="6">
        <v>67225</v>
      </c>
      <c r="K43" s="6">
        <f t="shared" si="1"/>
        <v>512499</v>
      </c>
    </row>
    <row r="44" spans="1:11" s="1" customFormat="1" ht="22.5" x14ac:dyDescent="0.25">
      <c r="A44" s="5" t="s">
        <v>113</v>
      </c>
      <c r="B44" s="5" t="s">
        <v>120</v>
      </c>
      <c r="C44" s="5" t="s">
        <v>121</v>
      </c>
      <c r="D44" s="6">
        <v>271000</v>
      </c>
      <c r="E44" s="6">
        <v>221000</v>
      </c>
      <c r="F44" s="6">
        <f t="shared" ref="F44:F75" si="2">G44+H44</f>
        <v>677653</v>
      </c>
      <c r="G44" s="6">
        <v>353896</v>
      </c>
      <c r="H44" s="6">
        <v>323757</v>
      </c>
      <c r="I44" s="6">
        <v>230075</v>
      </c>
      <c r="J44" s="6">
        <v>0</v>
      </c>
      <c r="K44" s="6">
        <f t="shared" ref="K44:K75" si="3">F44-I44-J44</f>
        <v>447578</v>
      </c>
    </row>
    <row r="45" spans="1:11" s="1" customFormat="1" ht="22.5" x14ac:dyDescent="0.25">
      <c r="A45" s="5" t="s">
        <v>116</v>
      </c>
      <c r="B45" s="5" t="s">
        <v>123</v>
      </c>
      <c r="C45" s="5" t="s">
        <v>124</v>
      </c>
      <c r="D45" s="6">
        <v>335000</v>
      </c>
      <c r="E45" s="6">
        <v>255000</v>
      </c>
      <c r="F45" s="6">
        <f t="shared" si="2"/>
        <v>340849</v>
      </c>
      <c r="G45" s="6">
        <v>30938</v>
      </c>
      <c r="H45" s="6">
        <v>309911</v>
      </c>
      <c r="I45" s="6">
        <v>263855</v>
      </c>
      <c r="J45" s="6">
        <v>0</v>
      </c>
      <c r="K45" s="6">
        <f t="shared" si="3"/>
        <v>76994</v>
      </c>
    </row>
    <row r="46" spans="1:11" s="1" customFormat="1" ht="33" x14ac:dyDescent="0.25">
      <c r="A46" s="5" t="s">
        <v>119</v>
      </c>
      <c r="B46" s="5" t="s">
        <v>126</v>
      </c>
      <c r="C46" s="5" t="s">
        <v>127</v>
      </c>
      <c r="D46" s="6">
        <v>49000</v>
      </c>
      <c r="E46" s="6">
        <v>37000</v>
      </c>
      <c r="F46" s="6">
        <f t="shared" si="2"/>
        <v>80919</v>
      </c>
      <c r="G46" s="6">
        <v>27939</v>
      </c>
      <c r="H46" s="6">
        <v>52980</v>
      </c>
      <c r="I46" s="6">
        <v>44559</v>
      </c>
      <c r="J46" s="6">
        <v>0</v>
      </c>
      <c r="K46" s="6">
        <f t="shared" si="3"/>
        <v>36360</v>
      </c>
    </row>
    <row r="47" spans="1:11" s="1" customFormat="1" ht="22.5" x14ac:dyDescent="0.25">
      <c r="A47" s="5" t="s">
        <v>122</v>
      </c>
      <c r="B47" s="5" t="s">
        <v>129</v>
      </c>
      <c r="C47" s="5" t="s">
        <v>130</v>
      </c>
      <c r="D47" s="6">
        <f>D48</f>
        <v>1000</v>
      </c>
      <c r="E47" s="6">
        <f>E48</f>
        <v>1000</v>
      </c>
      <c r="F47" s="6">
        <f t="shared" si="2"/>
        <v>432</v>
      </c>
      <c r="G47" s="6">
        <f t="shared" ref="G47:J48" si="4">G48</f>
        <v>427</v>
      </c>
      <c r="H47" s="6">
        <f t="shared" si="4"/>
        <v>5</v>
      </c>
      <c r="I47" s="6">
        <f t="shared" si="4"/>
        <v>5</v>
      </c>
      <c r="J47" s="6">
        <f t="shared" si="4"/>
        <v>85</v>
      </c>
      <c r="K47" s="6">
        <f t="shared" si="3"/>
        <v>342</v>
      </c>
    </row>
    <row r="48" spans="1:11" s="1" customFormat="1" x14ac:dyDescent="0.25">
      <c r="A48" s="5" t="s">
        <v>125</v>
      </c>
      <c r="B48" s="5" t="s">
        <v>132</v>
      </c>
      <c r="C48" s="5" t="s">
        <v>133</v>
      </c>
      <c r="D48" s="6">
        <f>D49</f>
        <v>1000</v>
      </c>
      <c r="E48" s="6">
        <f>E49</f>
        <v>1000</v>
      </c>
      <c r="F48" s="6">
        <f t="shared" si="2"/>
        <v>432</v>
      </c>
      <c r="G48" s="6">
        <f t="shared" si="4"/>
        <v>427</v>
      </c>
      <c r="H48" s="6">
        <f t="shared" si="4"/>
        <v>5</v>
      </c>
      <c r="I48" s="6">
        <f t="shared" si="4"/>
        <v>5</v>
      </c>
      <c r="J48" s="6">
        <f t="shared" si="4"/>
        <v>85</v>
      </c>
      <c r="K48" s="6">
        <f t="shared" si="3"/>
        <v>342</v>
      </c>
    </row>
    <row r="49" spans="1:11" s="1" customFormat="1" x14ac:dyDescent="0.25">
      <c r="A49" s="5" t="s">
        <v>128</v>
      </c>
      <c r="B49" s="5" t="s">
        <v>135</v>
      </c>
      <c r="C49" s="5" t="s">
        <v>136</v>
      </c>
      <c r="D49" s="6">
        <v>1000</v>
      </c>
      <c r="E49" s="6">
        <v>1000</v>
      </c>
      <c r="F49" s="6">
        <f t="shared" si="2"/>
        <v>432</v>
      </c>
      <c r="G49" s="6">
        <v>427</v>
      </c>
      <c r="H49" s="6">
        <v>5</v>
      </c>
      <c r="I49" s="6">
        <v>5</v>
      </c>
      <c r="J49" s="6">
        <v>85</v>
      </c>
      <c r="K49" s="6">
        <f t="shared" si="3"/>
        <v>342</v>
      </c>
    </row>
    <row r="50" spans="1:11" s="1" customFormat="1" x14ac:dyDescent="0.25">
      <c r="A50" s="5" t="s">
        <v>131</v>
      </c>
      <c r="B50" s="5" t="s">
        <v>138</v>
      </c>
      <c r="C50" s="5" t="s">
        <v>139</v>
      </c>
      <c r="D50" s="6">
        <f>D51+D55</f>
        <v>-2536395</v>
      </c>
      <c r="E50" s="6">
        <f>E51+E55</f>
        <v>-1847884</v>
      </c>
      <c r="F50" s="6">
        <f t="shared" si="2"/>
        <v>975606</v>
      </c>
      <c r="G50" s="6">
        <f>G51+G55</f>
        <v>2812705</v>
      </c>
      <c r="H50" s="6">
        <f>H51+H55</f>
        <v>-1837099</v>
      </c>
      <c r="I50" s="6">
        <f>I51+I55</f>
        <v>-2557271</v>
      </c>
      <c r="J50" s="6">
        <f>J51+J55</f>
        <v>175696</v>
      </c>
      <c r="K50" s="6">
        <f t="shared" si="3"/>
        <v>3357181</v>
      </c>
    </row>
    <row r="51" spans="1:11" s="1" customFormat="1" ht="22.5" x14ac:dyDescent="0.25">
      <c r="A51" s="5" t="s">
        <v>134</v>
      </c>
      <c r="B51" s="5" t="s">
        <v>141</v>
      </c>
      <c r="C51" s="5" t="s">
        <v>142</v>
      </c>
      <c r="D51" s="6">
        <f>D52</f>
        <v>2800000</v>
      </c>
      <c r="E51" s="6">
        <f>E52</f>
        <v>2700000</v>
      </c>
      <c r="F51" s="6">
        <f t="shared" si="2"/>
        <v>3987423</v>
      </c>
      <c r="G51" s="6">
        <f>G52</f>
        <v>1882205</v>
      </c>
      <c r="H51" s="6">
        <f>H52</f>
        <v>2105218</v>
      </c>
      <c r="I51" s="6">
        <f>I52</f>
        <v>1481746</v>
      </c>
      <c r="J51" s="6">
        <f>J52</f>
        <v>175696</v>
      </c>
      <c r="K51" s="6">
        <f t="shared" si="3"/>
        <v>2329981</v>
      </c>
    </row>
    <row r="52" spans="1:11" s="1" customFormat="1" ht="22.5" x14ac:dyDescent="0.25">
      <c r="A52" s="5" t="s">
        <v>137</v>
      </c>
      <c r="B52" s="5" t="s">
        <v>144</v>
      </c>
      <c r="C52" s="5" t="s">
        <v>145</v>
      </c>
      <c r="D52" s="6">
        <f>+D53</f>
        <v>2800000</v>
      </c>
      <c r="E52" s="6">
        <f>+E53</f>
        <v>2700000</v>
      </c>
      <c r="F52" s="6">
        <f t="shared" si="2"/>
        <v>3987423</v>
      </c>
      <c r="G52" s="6">
        <f>+G53</f>
        <v>1882205</v>
      </c>
      <c r="H52" s="6">
        <f>+H53</f>
        <v>2105218</v>
      </c>
      <c r="I52" s="6">
        <f>+I53</f>
        <v>1481746</v>
      </c>
      <c r="J52" s="6">
        <f>+J53</f>
        <v>175696</v>
      </c>
      <c r="K52" s="6">
        <f t="shared" si="3"/>
        <v>2329981</v>
      </c>
    </row>
    <row r="53" spans="1:11" s="1" customFormat="1" x14ac:dyDescent="0.25">
      <c r="A53" s="5" t="s">
        <v>277</v>
      </c>
      <c r="B53" s="5" t="s">
        <v>147</v>
      </c>
      <c r="C53" s="5" t="s">
        <v>148</v>
      </c>
      <c r="D53" s="6">
        <f>D54</f>
        <v>2800000</v>
      </c>
      <c r="E53" s="6">
        <f>E54</f>
        <v>2700000</v>
      </c>
      <c r="F53" s="6">
        <f t="shared" si="2"/>
        <v>3987423</v>
      </c>
      <c r="G53" s="6">
        <f>G54</f>
        <v>1882205</v>
      </c>
      <c r="H53" s="6">
        <f>H54</f>
        <v>2105218</v>
      </c>
      <c r="I53" s="6">
        <f>I54</f>
        <v>1481746</v>
      </c>
      <c r="J53" s="6">
        <f>J54</f>
        <v>175696</v>
      </c>
      <c r="K53" s="6">
        <f t="shared" si="3"/>
        <v>2329981</v>
      </c>
    </row>
    <row r="54" spans="1:11" s="1" customFormat="1" ht="22.5" x14ac:dyDescent="0.25">
      <c r="A54" s="5" t="s">
        <v>278</v>
      </c>
      <c r="B54" s="5" t="s">
        <v>150</v>
      </c>
      <c r="C54" s="5" t="s">
        <v>151</v>
      </c>
      <c r="D54" s="6">
        <v>2800000</v>
      </c>
      <c r="E54" s="6">
        <v>2700000</v>
      </c>
      <c r="F54" s="6">
        <f t="shared" si="2"/>
        <v>3987423</v>
      </c>
      <c r="G54" s="6">
        <v>1882205</v>
      </c>
      <c r="H54" s="6">
        <v>2105218</v>
      </c>
      <c r="I54" s="6">
        <v>1481746</v>
      </c>
      <c r="J54" s="6">
        <v>175696</v>
      </c>
      <c r="K54" s="6">
        <f t="shared" si="3"/>
        <v>2329981</v>
      </c>
    </row>
    <row r="55" spans="1:11" s="1" customFormat="1" ht="22.5" x14ac:dyDescent="0.25">
      <c r="A55" s="5" t="s">
        <v>279</v>
      </c>
      <c r="B55" s="5" t="s">
        <v>153</v>
      </c>
      <c r="C55" s="5" t="s">
        <v>154</v>
      </c>
      <c r="D55" s="6">
        <f>D56+D59+D61+D64+D67</f>
        <v>-5336395</v>
      </c>
      <c r="E55" s="6">
        <f>E56+E59+E61+E64+E67</f>
        <v>-4547884</v>
      </c>
      <c r="F55" s="6">
        <f t="shared" si="2"/>
        <v>-3011817</v>
      </c>
      <c r="G55" s="6">
        <f>G56+G59+G61+G64+G67</f>
        <v>930500</v>
      </c>
      <c r="H55" s="6">
        <f>H56+H59+H61+H64+H67</f>
        <v>-3942317</v>
      </c>
      <c r="I55" s="6">
        <f>I56+I59+I61+I64+I67</f>
        <v>-4039017</v>
      </c>
      <c r="J55" s="6">
        <f>J56+J59+J61+J64+J67</f>
        <v>0</v>
      </c>
      <c r="K55" s="6">
        <f t="shared" si="3"/>
        <v>1027200</v>
      </c>
    </row>
    <row r="56" spans="1:11" s="1" customFormat="1" ht="43.5" x14ac:dyDescent="0.25">
      <c r="A56" s="5" t="s">
        <v>280</v>
      </c>
      <c r="B56" s="5" t="s">
        <v>156</v>
      </c>
      <c r="C56" s="5" t="s">
        <v>157</v>
      </c>
      <c r="D56" s="6">
        <f>D57+D58</f>
        <v>4011301</v>
      </c>
      <c r="E56" s="6">
        <f>E57+E58</f>
        <v>3911301</v>
      </c>
      <c r="F56" s="6">
        <f t="shared" si="2"/>
        <v>2069122</v>
      </c>
      <c r="G56" s="6">
        <f>G57+G58</f>
        <v>44125</v>
      </c>
      <c r="H56" s="6">
        <f>H57+H58</f>
        <v>2024997</v>
      </c>
      <c r="I56" s="6">
        <f>I57+I58</f>
        <v>2037659</v>
      </c>
      <c r="J56" s="6">
        <f>J57+J58</f>
        <v>0</v>
      </c>
      <c r="K56" s="6">
        <f t="shared" si="3"/>
        <v>31463</v>
      </c>
    </row>
    <row r="57" spans="1:11" s="1" customFormat="1" x14ac:dyDescent="0.25">
      <c r="A57" s="5" t="s">
        <v>152</v>
      </c>
      <c r="B57" s="5" t="s">
        <v>159</v>
      </c>
      <c r="C57" s="5" t="s">
        <v>160</v>
      </c>
      <c r="D57" s="6">
        <v>1300000</v>
      </c>
      <c r="E57" s="6">
        <v>1200000</v>
      </c>
      <c r="F57" s="6">
        <f t="shared" si="2"/>
        <v>791005</v>
      </c>
      <c r="G57" s="6">
        <v>0</v>
      </c>
      <c r="H57" s="6">
        <v>791005</v>
      </c>
      <c r="I57" s="6">
        <v>791005</v>
      </c>
      <c r="J57" s="6">
        <v>0</v>
      </c>
      <c r="K57" s="6">
        <f t="shared" si="3"/>
        <v>0</v>
      </c>
    </row>
    <row r="58" spans="1:11" s="1" customFormat="1" ht="22.5" x14ac:dyDescent="0.25">
      <c r="A58" s="5" t="s">
        <v>281</v>
      </c>
      <c r="B58" s="5" t="s">
        <v>162</v>
      </c>
      <c r="C58" s="5" t="s">
        <v>163</v>
      </c>
      <c r="D58" s="6">
        <v>2711301</v>
      </c>
      <c r="E58" s="6">
        <v>2711301</v>
      </c>
      <c r="F58" s="6">
        <f t="shared" si="2"/>
        <v>1278117</v>
      </c>
      <c r="G58" s="6">
        <v>44125</v>
      </c>
      <c r="H58" s="6">
        <v>1233992</v>
      </c>
      <c r="I58" s="6">
        <v>1246654</v>
      </c>
      <c r="J58" s="6">
        <v>0</v>
      </c>
      <c r="K58" s="6">
        <f t="shared" si="3"/>
        <v>31463</v>
      </c>
    </row>
    <row r="59" spans="1:11" s="1" customFormat="1" ht="22.5" x14ac:dyDescent="0.25">
      <c r="A59" s="5" t="s">
        <v>282</v>
      </c>
      <c r="B59" s="5" t="s">
        <v>165</v>
      </c>
      <c r="C59" s="5" t="s">
        <v>166</v>
      </c>
      <c r="D59" s="6">
        <f>D60</f>
        <v>3000</v>
      </c>
      <c r="E59" s="6">
        <f>E60</f>
        <v>3000</v>
      </c>
      <c r="F59" s="6">
        <f t="shared" si="2"/>
        <v>672</v>
      </c>
      <c r="G59" s="6">
        <f>G60</f>
        <v>0</v>
      </c>
      <c r="H59" s="6">
        <f>H60</f>
        <v>672</v>
      </c>
      <c r="I59" s="6">
        <f>I60</f>
        <v>672</v>
      </c>
      <c r="J59" s="6">
        <f>J60</f>
        <v>0</v>
      </c>
      <c r="K59" s="6">
        <f t="shared" si="3"/>
        <v>0</v>
      </c>
    </row>
    <row r="60" spans="1:11" s="1" customFormat="1" x14ac:dyDescent="0.25">
      <c r="A60" s="5" t="s">
        <v>161</v>
      </c>
      <c r="B60" s="5" t="s">
        <v>168</v>
      </c>
      <c r="C60" s="5" t="s">
        <v>169</v>
      </c>
      <c r="D60" s="6">
        <v>3000</v>
      </c>
      <c r="E60" s="6">
        <v>3000</v>
      </c>
      <c r="F60" s="6">
        <f t="shared" si="2"/>
        <v>672</v>
      </c>
      <c r="G60" s="6">
        <v>0</v>
      </c>
      <c r="H60" s="6">
        <v>672</v>
      </c>
      <c r="I60" s="6">
        <v>672</v>
      </c>
      <c r="J60" s="6">
        <v>0</v>
      </c>
      <c r="K60" s="6">
        <f t="shared" si="3"/>
        <v>0</v>
      </c>
    </row>
    <row r="61" spans="1:11" s="1" customFormat="1" ht="22.5" x14ac:dyDescent="0.25">
      <c r="A61" s="5" t="s">
        <v>167</v>
      </c>
      <c r="B61" s="5" t="s">
        <v>171</v>
      </c>
      <c r="C61" s="5" t="s">
        <v>172</v>
      </c>
      <c r="D61" s="6">
        <f>D62</f>
        <v>656000</v>
      </c>
      <c r="E61" s="6">
        <f>E62</f>
        <v>506000</v>
      </c>
      <c r="F61" s="6">
        <f t="shared" si="2"/>
        <v>1435983</v>
      </c>
      <c r="G61" s="6">
        <f t="shared" ref="G61:J62" si="5">G62</f>
        <v>880119</v>
      </c>
      <c r="H61" s="6">
        <f t="shared" si="5"/>
        <v>555864</v>
      </c>
      <c r="I61" s="6">
        <f t="shared" si="5"/>
        <v>446173</v>
      </c>
      <c r="J61" s="6">
        <f t="shared" si="5"/>
        <v>0</v>
      </c>
      <c r="K61" s="6">
        <f t="shared" si="3"/>
        <v>989810</v>
      </c>
    </row>
    <row r="62" spans="1:11" s="1" customFormat="1" ht="22.5" x14ac:dyDescent="0.25">
      <c r="A62" s="5" t="s">
        <v>283</v>
      </c>
      <c r="B62" s="5" t="s">
        <v>174</v>
      </c>
      <c r="C62" s="5" t="s">
        <v>175</v>
      </c>
      <c r="D62" s="6">
        <f>D63</f>
        <v>656000</v>
      </c>
      <c r="E62" s="6">
        <f>E63</f>
        <v>506000</v>
      </c>
      <c r="F62" s="6">
        <f t="shared" si="2"/>
        <v>1435983</v>
      </c>
      <c r="G62" s="6">
        <f t="shared" si="5"/>
        <v>880119</v>
      </c>
      <c r="H62" s="6">
        <f t="shared" si="5"/>
        <v>555864</v>
      </c>
      <c r="I62" s="6">
        <f t="shared" si="5"/>
        <v>446173</v>
      </c>
      <c r="J62" s="6">
        <f t="shared" si="5"/>
        <v>0</v>
      </c>
      <c r="K62" s="6">
        <f t="shared" si="3"/>
        <v>989810</v>
      </c>
    </row>
    <row r="63" spans="1:11" s="1" customFormat="1" ht="22.5" x14ac:dyDescent="0.25">
      <c r="A63" s="5" t="s">
        <v>170</v>
      </c>
      <c r="B63" s="5" t="s">
        <v>177</v>
      </c>
      <c r="C63" s="5" t="s">
        <v>178</v>
      </c>
      <c r="D63" s="6">
        <v>656000</v>
      </c>
      <c r="E63" s="6">
        <v>506000</v>
      </c>
      <c r="F63" s="6">
        <f t="shared" si="2"/>
        <v>1435983</v>
      </c>
      <c r="G63" s="6">
        <v>880119</v>
      </c>
      <c r="H63" s="6">
        <v>555864</v>
      </c>
      <c r="I63" s="6">
        <v>446173</v>
      </c>
      <c r="J63" s="6">
        <v>0</v>
      </c>
      <c r="K63" s="6">
        <f t="shared" si="3"/>
        <v>989810</v>
      </c>
    </row>
    <row r="64" spans="1:11" s="1" customFormat="1" ht="33" x14ac:dyDescent="0.25">
      <c r="A64" s="5" t="s">
        <v>284</v>
      </c>
      <c r="B64" s="5" t="s">
        <v>180</v>
      </c>
      <c r="C64" s="5" t="s">
        <v>181</v>
      </c>
      <c r="D64" s="6">
        <f>+D65+D66</f>
        <v>82000</v>
      </c>
      <c r="E64" s="6">
        <f>+E65+E66</f>
        <v>67500</v>
      </c>
      <c r="F64" s="6">
        <f t="shared" si="2"/>
        <v>40370</v>
      </c>
      <c r="G64" s="6">
        <f>+G65+G66</f>
        <v>6256</v>
      </c>
      <c r="H64" s="6">
        <f>+H65+H66</f>
        <v>34114</v>
      </c>
      <c r="I64" s="6">
        <f>+I65+I66</f>
        <v>34443</v>
      </c>
      <c r="J64" s="6">
        <f>+J65+J66</f>
        <v>0</v>
      </c>
      <c r="K64" s="6">
        <f t="shared" si="3"/>
        <v>5927</v>
      </c>
    </row>
    <row r="65" spans="1:12" s="1" customFormat="1" x14ac:dyDescent="0.25">
      <c r="A65" s="5" t="s">
        <v>285</v>
      </c>
      <c r="B65" s="5" t="s">
        <v>183</v>
      </c>
      <c r="C65" s="5" t="s">
        <v>184</v>
      </c>
      <c r="D65" s="6">
        <v>10000</v>
      </c>
      <c r="E65" s="6">
        <v>7500</v>
      </c>
      <c r="F65" s="6">
        <f t="shared" si="2"/>
        <v>10995</v>
      </c>
      <c r="G65" s="6">
        <v>6256</v>
      </c>
      <c r="H65" s="6">
        <v>4739</v>
      </c>
      <c r="I65" s="6">
        <v>5068</v>
      </c>
      <c r="J65" s="6">
        <v>0</v>
      </c>
      <c r="K65" s="6">
        <f t="shared" si="3"/>
        <v>5927</v>
      </c>
    </row>
    <row r="66" spans="1:12" s="1" customFormat="1" x14ac:dyDescent="0.25">
      <c r="A66" s="5" t="s">
        <v>286</v>
      </c>
      <c r="B66" s="5" t="s">
        <v>186</v>
      </c>
      <c r="C66" s="5" t="s">
        <v>187</v>
      </c>
      <c r="D66" s="6">
        <v>72000</v>
      </c>
      <c r="E66" s="6">
        <v>60000</v>
      </c>
      <c r="F66" s="6">
        <f t="shared" si="2"/>
        <v>29375</v>
      </c>
      <c r="G66" s="6">
        <v>0</v>
      </c>
      <c r="H66" s="6">
        <v>29375</v>
      </c>
      <c r="I66" s="6">
        <v>29375</v>
      </c>
      <c r="J66" s="6">
        <v>0</v>
      </c>
      <c r="K66" s="6">
        <f t="shared" si="3"/>
        <v>0</v>
      </c>
    </row>
    <row r="67" spans="1:12" s="1" customFormat="1" ht="22.5" x14ac:dyDescent="0.25">
      <c r="A67" s="5" t="s">
        <v>287</v>
      </c>
      <c r="B67" s="5" t="s">
        <v>288</v>
      </c>
      <c r="C67" s="5" t="s">
        <v>289</v>
      </c>
      <c r="D67" s="6">
        <f>+D68</f>
        <v>-10088696</v>
      </c>
      <c r="E67" s="6">
        <f>+E68</f>
        <v>-9035685</v>
      </c>
      <c r="F67" s="6">
        <f t="shared" si="2"/>
        <v>-6557964</v>
      </c>
      <c r="G67" s="6">
        <f>+G68</f>
        <v>0</v>
      </c>
      <c r="H67" s="6">
        <f>+H68</f>
        <v>-6557964</v>
      </c>
      <c r="I67" s="6">
        <f>+I68</f>
        <v>-6557964</v>
      </c>
      <c r="J67" s="6">
        <f>+J68</f>
        <v>0</v>
      </c>
      <c r="K67" s="6">
        <f t="shared" si="3"/>
        <v>0</v>
      </c>
    </row>
    <row r="68" spans="1:12" s="1" customFormat="1" ht="33" x14ac:dyDescent="0.25">
      <c r="A68" s="5" t="s">
        <v>290</v>
      </c>
      <c r="B68" s="5" t="s">
        <v>189</v>
      </c>
      <c r="C68" s="5" t="s">
        <v>190</v>
      </c>
      <c r="D68" s="6">
        <v>-10088696</v>
      </c>
      <c r="E68" s="6">
        <v>-9035685</v>
      </c>
      <c r="F68" s="6">
        <f t="shared" si="2"/>
        <v>-6557964</v>
      </c>
      <c r="G68" s="6">
        <v>0</v>
      </c>
      <c r="H68" s="6">
        <v>-6557964</v>
      </c>
      <c r="I68" s="6">
        <v>-6557964</v>
      </c>
      <c r="J68" s="6">
        <v>0</v>
      </c>
      <c r="K68" s="6">
        <f t="shared" si="3"/>
        <v>0</v>
      </c>
    </row>
    <row r="69" spans="1:12" s="1" customFormat="1" x14ac:dyDescent="0.25">
      <c r="A69" s="5" t="s">
        <v>200</v>
      </c>
      <c r="B69" s="5" t="s">
        <v>210</v>
      </c>
      <c r="C69" s="5" t="s">
        <v>211</v>
      </c>
      <c r="D69" s="6">
        <f>D70</f>
        <v>1582250</v>
      </c>
      <c r="E69" s="6">
        <f>E70</f>
        <v>1582250</v>
      </c>
      <c r="F69" s="6">
        <f t="shared" si="2"/>
        <v>1520074</v>
      </c>
      <c r="G69" s="6">
        <f>G70</f>
        <v>0</v>
      </c>
      <c r="H69" s="6">
        <f>H70</f>
        <v>1520074</v>
      </c>
      <c r="I69" s="6">
        <f>I70</f>
        <v>1520074</v>
      </c>
      <c r="J69" s="6">
        <f>J70</f>
        <v>0</v>
      </c>
      <c r="K69" s="6">
        <f t="shared" si="3"/>
        <v>0</v>
      </c>
    </row>
    <row r="70" spans="1:12" s="1" customFormat="1" ht="22.5" x14ac:dyDescent="0.25">
      <c r="A70" s="5" t="s">
        <v>203</v>
      </c>
      <c r="B70" s="5" t="s">
        <v>213</v>
      </c>
      <c r="C70" s="5" t="s">
        <v>214</v>
      </c>
      <c r="D70" s="6">
        <f>D71+D76</f>
        <v>1582250</v>
      </c>
      <c r="E70" s="6">
        <f>E71+E76</f>
        <v>1582250</v>
      </c>
      <c r="F70" s="6">
        <f t="shared" si="2"/>
        <v>1520074</v>
      </c>
      <c r="G70" s="6">
        <f>G71+G76</f>
        <v>0</v>
      </c>
      <c r="H70" s="6">
        <f>H71+H76</f>
        <v>1520074</v>
      </c>
      <c r="I70" s="6">
        <f>I71+I76</f>
        <v>1520074</v>
      </c>
      <c r="J70" s="6">
        <f>J71+J76</f>
        <v>0</v>
      </c>
      <c r="K70" s="6">
        <f t="shared" si="3"/>
        <v>0</v>
      </c>
    </row>
    <row r="71" spans="1:12" s="1" customFormat="1" ht="96" x14ac:dyDescent="0.25">
      <c r="A71" s="5" t="s">
        <v>291</v>
      </c>
      <c r="B71" s="5" t="s">
        <v>216</v>
      </c>
      <c r="C71" s="5" t="s">
        <v>217</v>
      </c>
      <c r="D71" s="6">
        <f>+D72+D73+D74+D75</f>
        <v>1317250</v>
      </c>
      <c r="E71" s="6">
        <f>+E72+E73+E74+E75</f>
        <v>1317250</v>
      </c>
      <c r="F71" s="6">
        <f t="shared" si="2"/>
        <v>1270074</v>
      </c>
      <c r="G71" s="6">
        <f>+G72+G73+G74+G75</f>
        <v>0</v>
      </c>
      <c r="H71" s="6">
        <f>+H72+H73+H74+H75</f>
        <v>1270074</v>
      </c>
      <c r="I71" s="6">
        <f>+I72+I73+I74+I75</f>
        <v>1270074</v>
      </c>
      <c r="J71" s="6">
        <f>+J72+J73+J74+J75</f>
        <v>0</v>
      </c>
      <c r="K71" s="6">
        <f t="shared" si="3"/>
        <v>0</v>
      </c>
    </row>
    <row r="72" spans="1:12" s="1" customFormat="1" x14ac:dyDescent="0.25">
      <c r="A72" s="5" t="s">
        <v>292</v>
      </c>
      <c r="B72" s="5" t="s">
        <v>219</v>
      </c>
      <c r="C72" s="5" t="s">
        <v>220</v>
      </c>
      <c r="D72" s="6">
        <v>153000</v>
      </c>
      <c r="E72" s="6">
        <v>153000</v>
      </c>
      <c r="F72" s="6">
        <f t="shared" si="2"/>
        <v>153000</v>
      </c>
      <c r="G72" s="6">
        <v>0</v>
      </c>
      <c r="H72" s="6">
        <v>153000</v>
      </c>
      <c r="I72" s="6">
        <v>153000</v>
      </c>
      <c r="J72" s="6">
        <v>0</v>
      </c>
      <c r="K72" s="6">
        <f t="shared" si="3"/>
        <v>0</v>
      </c>
    </row>
    <row r="73" spans="1:12" s="1" customFormat="1" ht="33" x14ac:dyDescent="0.25">
      <c r="A73" s="5" t="s">
        <v>293</v>
      </c>
      <c r="B73" s="5" t="s">
        <v>222</v>
      </c>
      <c r="C73" s="5" t="s">
        <v>223</v>
      </c>
      <c r="D73" s="6">
        <v>3000</v>
      </c>
      <c r="E73" s="6">
        <v>3000</v>
      </c>
      <c r="F73" s="6">
        <f t="shared" si="2"/>
        <v>2045</v>
      </c>
      <c r="G73" s="6">
        <v>0</v>
      </c>
      <c r="H73" s="6">
        <v>2045</v>
      </c>
      <c r="I73" s="6">
        <v>2045</v>
      </c>
      <c r="J73" s="6">
        <v>0</v>
      </c>
      <c r="K73" s="6">
        <f t="shared" si="3"/>
        <v>0</v>
      </c>
    </row>
    <row r="74" spans="1:12" s="1" customFormat="1" ht="22.5" x14ac:dyDescent="0.25">
      <c r="A74" s="5" t="s">
        <v>294</v>
      </c>
      <c r="B74" s="5" t="s">
        <v>231</v>
      </c>
      <c r="C74" s="5" t="s">
        <v>232</v>
      </c>
      <c r="D74" s="6">
        <v>1135000</v>
      </c>
      <c r="E74" s="6">
        <v>1135000</v>
      </c>
      <c r="F74" s="6">
        <f t="shared" si="2"/>
        <v>1115029</v>
      </c>
      <c r="G74" s="6">
        <v>0</v>
      </c>
      <c r="H74" s="6">
        <v>1115029</v>
      </c>
      <c r="I74" s="6">
        <v>1115029</v>
      </c>
      <c r="J74" s="6">
        <v>0</v>
      </c>
      <c r="K74" s="6">
        <f t="shared" si="3"/>
        <v>0</v>
      </c>
    </row>
    <row r="75" spans="1:12" s="1" customFormat="1" x14ac:dyDescent="0.25">
      <c r="A75" s="5" t="s">
        <v>295</v>
      </c>
      <c r="B75" s="5" t="s">
        <v>234</v>
      </c>
      <c r="C75" s="5" t="s">
        <v>235</v>
      </c>
      <c r="D75" s="6">
        <v>26250</v>
      </c>
      <c r="E75" s="6">
        <v>26250</v>
      </c>
      <c r="F75" s="6">
        <f t="shared" si="2"/>
        <v>0</v>
      </c>
      <c r="G75" s="6">
        <v>0</v>
      </c>
      <c r="H75" s="6">
        <v>0</v>
      </c>
      <c r="I75" s="6">
        <v>0</v>
      </c>
      <c r="J75" s="6">
        <v>0</v>
      </c>
      <c r="K75" s="6">
        <f t="shared" si="3"/>
        <v>0</v>
      </c>
    </row>
    <row r="76" spans="1:12" s="1" customFormat="1" ht="33" x14ac:dyDescent="0.25">
      <c r="A76" s="5" t="s">
        <v>296</v>
      </c>
      <c r="B76" s="5" t="s">
        <v>237</v>
      </c>
      <c r="C76" s="5" t="s">
        <v>238</v>
      </c>
      <c r="D76" s="6">
        <f>+D77</f>
        <v>265000</v>
      </c>
      <c r="E76" s="6">
        <f>+E77</f>
        <v>265000</v>
      </c>
      <c r="F76" s="6">
        <f t="shared" ref="F76:F77" si="6">G76+H76</f>
        <v>250000</v>
      </c>
      <c r="G76" s="6">
        <f>+G77</f>
        <v>0</v>
      </c>
      <c r="H76" s="6">
        <f>+H77</f>
        <v>250000</v>
      </c>
      <c r="I76" s="6">
        <f>+I77</f>
        <v>250000</v>
      </c>
      <c r="J76" s="6">
        <f>+J77</f>
        <v>0</v>
      </c>
      <c r="K76" s="6">
        <f t="shared" ref="K76:K77" si="7">F76-I76-J76</f>
        <v>0</v>
      </c>
    </row>
    <row r="77" spans="1:12" s="1" customFormat="1" ht="33" x14ac:dyDescent="0.25">
      <c r="A77" s="5" t="s">
        <v>297</v>
      </c>
      <c r="B77" s="5" t="s">
        <v>240</v>
      </c>
      <c r="C77" s="5" t="s">
        <v>241</v>
      </c>
      <c r="D77" s="6">
        <v>265000</v>
      </c>
      <c r="E77" s="6">
        <v>265000</v>
      </c>
      <c r="F77" s="6">
        <f t="shared" si="6"/>
        <v>250000</v>
      </c>
      <c r="G77" s="6">
        <v>0</v>
      </c>
      <c r="H77" s="6">
        <v>250000</v>
      </c>
      <c r="I77" s="6">
        <v>250000</v>
      </c>
      <c r="J77" s="6">
        <v>0</v>
      </c>
      <c r="K77" s="6">
        <f t="shared" si="7"/>
        <v>0</v>
      </c>
    </row>
    <row r="78" spans="1:12" s="1" customFormat="1" x14ac:dyDescent="0.25">
      <c r="A78" s="3"/>
      <c r="B78" s="3"/>
      <c r="C78" s="3"/>
      <c r="D78" s="4"/>
      <c r="E78" s="4"/>
      <c r="F78" s="4"/>
      <c r="G78" s="4"/>
      <c r="H78" s="4"/>
      <c r="I78" s="4"/>
      <c r="J78" s="4"/>
      <c r="K78" s="4"/>
    </row>
    <row r="79" spans="1:12" x14ac:dyDescent="0.25">
      <c r="A79" s="17" t="s">
        <v>262</v>
      </c>
      <c r="B79" s="17"/>
      <c r="C79" s="17"/>
      <c r="D79" s="17"/>
      <c r="E79" s="17" t="s">
        <v>264</v>
      </c>
      <c r="F79" s="17"/>
      <c r="G79" s="17"/>
      <c r="H79" s="17"/>
      <c r="I79" s="17" t="s">
        <v>266</v>
      </c>
      <c r="J79" s="17"/>
      <c r="K79" s="17"/>
      <c r="L79" s="17"/>
    </row>
    <row r="80" spans="1:12" x14ac:dyDescent="0.25">
      <c r="A80" s="16" t="s">
        <v>263</v>
      </c>
      <c r="B80" s="16"/>
      <c r="C80" s="16"/>
      <c r="D80" s="16"/>
      <c r="E80" s="16" t="s">
        <v>265</v>
      </c>
      <c r="F80" s="16"/>
      <c r="G80" s="16"/>
      <c r="H80" s="16"/>
      <c r="I80" s="16"/>
      <c r="J80" s="16"/>
      <c r="K80" s="16"/>
      <c r="L80" s="16"/>
    </row>
    <row r="157" spans="1:20" x14ac:dyDescent="0.25">
      <c r="A157" s="7"/>
      <c r="B157" s="7"/>
      <c r="C157" s="7"/>
      <c r="D157" s="7"/>
      <c r="I157" s="7"/>
      <c r="J157" s="7"/>
      <c r="K157" s="7"/>
      <c r="L157" s="7"/>
      <c r="Q157" s="7"/>
      <c r="R157" s="7"/>
      <c r="S157" s="7"/>
      <c r="T157" s="7"/>
    </row>
  </sheetData>
  <mergeCells count="23">
    <mergeCell ref="A79:D79"/>
    <mergeCell ref="A80:D80"/>
    <mergeCell ref="E79:H79"/>
    <mergeCell ref="E80:H80"/>
    <mergeCell ref="I79:L79"/>
    <mergeCell ref="I80:L8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1"/>
  <sheetViews>
    <sheetView topLeftCell="B5" workbookViewId="0">
      <selection activeCell="B12" sqref="B12:I34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69.95" customHeight="1" x14ac:dyDescent="0.25">
      <c r="A4" s="14" t="s">
        <v>298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1" customFormat="1" ht="15.75" thickBot="1" x14ac:dyDescent="0.3">
      <c r="A7" s="11" t="s">
        <v>5</v>
      </c>
      <c r="B7" s="11"/>
      <c r="C7" s="11" t="s">
        <v>7</v>
      </c>
      <c r="D7" s="11" t="s">
        <v>9</v>
      </c>
      <c r="E7" s="11" t="s">
        <v>10</v>
      </c>
      <c r="F7" s="11" t="s">
        <v>11</v>
      </c>
      <c r="G7" s="11"/>
      <c r="H7" s="11"/>
      <c r="I7" s="11" t="s">
        <v>16</v>
      </c>
      <c r="J7" s="11" t="s">
        <v>17</v>
      </c>
      <c r="K7" s="11" t="s">
        <v>18</v>
      </c>
    </row>
    <row r="8" spans="1:11" s="1" customFormat="1" ht="15.75" thickBot="1" x14ac:dyDescent="0.3">
      <c r="A8" s="11"/>
      <c r="B8" s="11"/>
      <c r="C8" s="11"/>
      <c r="D8" s="11"/>
      <c r="E8" s="11"/>
      <c r="F8" s="11" t="s">
        <v>12</v>
      </c>
      <c r="G8" s="11" t="s">
        <v>14</v>
      </c>
      <c r="H8" s="11" t="s">
        <v>15</v>
      </c>
      <c r="I8" s="11"/>
      <c r="J8" s="11"/>
      <c r="K8" s="11"/>
    </row>
    <row r="9" spans="1:11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" customFormat="1" ht="15.75" thickBot="1" x14ac:dyDescent="0.3">
      <c r="A11" s="11" t="s">
        <v>6</v>
      </c>
      <c r="B11" s="11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299</v>
      </c>
      <c r="C12" s="5" t="s">
        <v>22</v>
      </c>
      <c r="D12" s="6">
        <f>D13+D18+D23+D28</f>
        <v>32498376</v>
      </c>
      <c r="E12" s="6">
        <f>E13+E18+E23+E28</f>
        <v>29814465</v>
      </c>
      <c r="F12" s="6">
        <f t="shared" ref="F12:F34" si="0">G12+H12</f>
        <v>15596129</v>
      </c>
      <c r="G12" s="6">
        <f>G13+G18+G23+G28</f>
        <v>0</v>
      </c>
      <c r="H12" s="6">
        <f>H13+H18+H23+H28</f>
        <v>15596129</v>
      </c>
      <c r="I12" s="6">
        <f>I13+I18+I23+I28</f>
        <v>15596129</v>
      </c>
      <c r="J12" s="6">
        <f>J13+J18+J23+J28</f>
        <v>0</v>
      </c>
      <c r="K12" s="6">
        <f t="shared" ref="K12:K34" si="1">F12-I12-J12</f>
        <v>0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10088696</v>
      </c>
      <c r="E13" s="6">
        <f t="shared" si="2"/>
        <v>9035685</v>
      </c>
      <c r="F13" s="6">
        <f t="shared" si="0"/>
        <v>6557964</v>
      </c>
      <c r="G13" s="6">
        <f t="shared" ref="G13:J16" si="3">+G14</f>
        <v>0</v>
      </c>
      <c r="H13" s="6">
        <f t="shared" si="3"/>
        <v>6557964</v>
      </c>
      <c r="I13" s="6">
        <f t="shared" si="3"/>
        <v>6557964</v>
      </c>
      <c r="J13" s="6">
        <f t="shared" si="3"/>
        <v>0</v>
      </c>
      <c r="K13" s="6">
        <f t="shared" si="1"/>
        <v>0</v>
      </c>
    </row>
    <row r="14" spans="1:11" s="1" customFormat="1" x14ac:dyDescent="0.25">
      <c r="A14" s="5" t="s">
        <v>300</v>
      </c>
      <c r="B14" s="5" t="s">
        <v>138</v>
      </c>
      <c r="C14" s="5" t="s">
        <v>139</v>
      </c>
      <c r="D14" s="6">
        <f t="shared" si="2"/>
        <v>10088696</v>
      </c>
      <c r="E14" s="6">
        <f t="shared" si="2"/>
        <v>9035685</v>
      </c>
      <c r="F14" s="6">
        <f t="shared" si="0"/>
        <v>6557964</v>
      </c>
      <c r="G14" s="6">
        <f t="shared" si="3"/>
        <v>0</v>
      </c>
      <c r="H14" s="6">
        <f t="shared" si="3"/>
        <v>6557964</v>
      </c>
      <c r="I14" s="6">
        <f t="shared" si="3"/>
        <v>6557964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269</v>
      </c>
      <c r="B15" s="5" t="s">
        <v>153</v>
      </c>
      <c r="C15" s="5" t="s">
        <v>154</v>
      </c>
      <c r="D15" s="6">
        <f t="shared" si="2"/>
        <v>10088696</v>
      </c>
      <c r="E15" s="6">
        <f t="shared" si="2"/>
        <v>9035685</v>
      </c>
      <c r="F15" s="6">
        <f t="shared" si="0"/>
        <v>6557964</v>
      </c>
      <c r="G15" s="6">
        <f t="shared" si="3"/>
        <v>0</v>
      </c>
      <c r="H15" s="6">
        <f t="shared" si="3"/>
        <v>6557964</v>
      </c>
      <c r="I15" s="6">
        <f t="shared" si="3"/>
        <v>6557964</v>
      </c>
      <c r="J15" s="6">
        <f t="shared" si="3"/>
        <v>0</v>
      </c>
      <c r="K15" s="6">
        <f t="shared" si="1"/>
        <v>0</v>
      </c>
    </row>
    <row r="16" spans="1:11" s="1" customFormat="1" ht="22.5" x14ac:dyDescent="0.25">
      <c r="A16" s="5" t="s">
        <v>53</v>
      </c>
      <c r="B16" s="5" t="s">
        <v>288</v>
      </c>
      <c r="C16" s="5" t="s">
        <v>289</v>
      </c>
      <c r="D16" s="6">
        <f t="shared" si="2"/>
        <v>10088696</v>
      </c>
      <c r="E16" s="6">
        <f t="shared" si="2"/>
        <v>9035685</v>
      </c>
      <c r="F16" s="6">
        <f t="shared" si="0"/>
        <v>6557964</v>
      </c>
      <c r="G16" s="6">
        <f t="shared" si="3"/>
        <v>0</v>
      </c>
      <c r="H16" s="6">
        <f t="shared" si="3"/>
        <v>6557964</v>
      </c>
      <c r="I16" s="6">
        <f t="shared" si="3"/>
        <v>6557964</v>
      </c>
      <c r="J16" s="6">
        <f t="shared" si="3"/>
        <v>0</v>
      </c>
      <c r="K16" s="6">
        <f t="shared" si="1"/>
        <v>0</v>
      </c>
    </row>
    <row r="17" spans="1:11" s="1" customFormat="1" x14ac:dyDescent="0.25">
      <c r="A17" s="5" t="s">
        <v>301</v>
      </c>
      <c r="B17" s="5" t="s">
        <v>192</v>
      </c>
      <c r="C17" s="5" t="s">
        <v>193</v>
      </c>
      <c r="D17" s="6">
        <v>10088696</v>
      </c>
      <c r="E17" s="6">
        <v>9035685</v>
      </c>
      <c r="F17" s="6">
        <f t="shared" si="0"/>
        <v>6557964</v>
      </c>
      <c r="G17" s="6">
        <v>0</v>
      </c>
      <c r="H17" s="6">
        <v>6557964</v>
      </c>
      <c r="I17" s="6">
        <v>6557964</v>
      </c>
      <c r="J17" s="6">
        <v>0</v>
      </c>
      <c r="K17" s="6">
        <f t="shared" si="1"/>
        <v>0</v>
      </c>
    </row>
    <row r="18" spans="1:11" s="1" customFormat="1" x14ac:dyDescent="0.25">
      <c r="A18" s="5" t="s">
        <v>271</v>
      </c>
      <c r="B18" s="5" t="s">
        <v>195</v>
      </c>
      <c r="C18" s="5" t="s">
        <v>196</v>
      </c>
      <c r="D18" s="6">
        <f>D19</f>
        <v>5000</v>
      </c>
      <c r="E18" s="6">
        <f>E19</f>
        <v>5000</v>
      </c>
      <c r="F18" s="6">
        <f t="shared" si="0"/>
        <v>11106</v>
      </c>
      <c r="G18" s="6">
        <f>G19</f>
        <v>0</v>
      </c>
      <c r="H18" s="6">
        <f>H19</f>
        <v>11106</v>
      </c>
      <c r="I18" s="6">
        <f>I19</f>
        <v>11106</v>
      </c>
      <c r="J18" s="6">
        <f>J19</f>
        <v>0</v>
      </c>
      <c r="K18" s="6">
        <f t="shared" si="1"/>
        <v>0</v>
      </c>
    </row>
    <row r="19" spans="1:11" s="1" customFormat="1" ht="33" x14ac:dyDescent="0.25">
      <c r="A19" s="5" t="s">
        <v>56</v>
      </c>
      <c r="B19" s="5" t="s">
        <v>198</v>
      </c>
      <c r="C19" s="5" t="s">
        <v>199</v>
      </c>
      <c r="D19" s="6">
        <f>D20+D21+D22</f>
        <v>5000</v>
      </c>
      <c r="E19" s="6">
        <f>E20+E21+E22</f>
        <v>5000</v>
      </c>
      <c r="F19" s="6">
        <f t="shared" si="0"/>
        <v>11106</v>
      </c>
      <c r="G19" s="6">
        <f>G20+G21+G22</f>
        <v>0</v>
      </c>
      <c r="H19" s="6">
        <f>H20+H21+H22</f>
        <v>11106</v>
      </c>
      <c r="I19" s="6">
        <f>I20+I21+I22</f>
        <v>11106</v>
      </c>
      <c r="J19" s="6">
        <f>J20+J21+J22</f>
        <v>0</v>
      </c>
      <c r="K19" s="6">
        <f t="shared" si="1"/>
        <v>0</v>
      </c>
    </row>
    <row r="20" spans="1:11" s="1" customFormat="1" ht="22.5" x14ac:dyDescent="0.25">
      <c r="A20" s="5" t="s">
        <v>59</v>
      </c>
      <c r="B20" s="5" t="s">
        <v>201</v>
      </c>
      <c r="C20" s="5" t="s">
        <v>202</v>
      </c>
      <c r="D20" s="6">
        <v>0</v>
      </c>
      <c r="E20" s="6">
        <v>0</v>
      </c>
      <c r="F20" s="6">
        <f t="shared" si="0"/>
        <v>4630</v>
      </c>
      <c r="G20" s="6">
        <v>0</v>
      </c>
      <c r="H20" s="6">
        <v>4630</v>
      </c>
      <c r="I20" s="6">
        <v>4630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62</v>
      </c>
      <c r="B21" s="5" t="s">
        <v>204</v>
      </c>
      <c r="C21" s="5" t="s">
        <v>205</v>
      </c>
      <c r="D21" s="6">
        <v>0</v>
      </c>
      <c r="E21" s="6">
        <v>0</v>
      </c>
      <c r="F21" s="6">
        <f t="shared" si="0"/>
        <v>1476</v>
      </c>
      <c r="G21" s="6">
        <v>0</v>
      </c>
      <c r="H21" s="6">
        <v>1476</v>
      </c>
      <c r="I21" s="6">
        <v>1476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68</v>
      </c>
      <c r="B22" s="5" t="s">
        <v>207</v>
      </c>
      <c r="C22" s="5" t="s">
        <v>208</v>
      </c>
      <c r="D22" s="6">
        <v>5000</v>
      </c>
      <c r="E22" s="6">
        <v>5000</v>
      </c>
      <c r="F22" s="6">
        <f t="shared" si="0"/>
        <v>5000</v>
      </c>
      <c r="G22" s="6">
        <v>0</v>
      </c>
      <c r="H22" s="6">
        <v>5000</v>
      </c>
      <c r="I22" s="6">
        <v>5000</v>
      </c>
      <c r="J22" s="6">
        <v>0</v>
      </c>
      <c r="K22" s="6">
        <f t="shared" si="1"/>
        <v>0</v>
      </c>
    </row>
    <row r="23" spans="1:11" s="1" customFormat="1" x14ac:dyDescent="0.25">
      <c r="A23" s="5" t="s">
        <v>302</v>
      </c>
      <c r="B23" s="5" t="s">
        <v>210</v>
      </c>
      <c r="C23" s="5" t="s">
        <v>211</v>
      </c>
      <c r="D23" s="6">
        <f>D24</f>
        <v>13244996</v>
      </c>
      <c r="E23" s="6">
        <f>E24</f>
        <v>11614096</v>
      </c>
      <c r="F23" s="6">
        <f t="shared" si="0"/>
        <v>5035384</v>
      </c>
      <c r="G23" s="6">
        <f t="shared" ref="G23:J24" si="4">G24</f>
        <v>0</v>
      </c>
      <c r="H23" s="6">
        <f t="shared" si="4"/>
        <v>5035384</v>
      </c>
      <c r="I23" s="6">
        <f t="shared" si="4"/>
        <v>5035384</v>
      </c>
      <c r="J23" s="6">
        <f t="shared" si="4"/>
        <v>0</v>
      </c>
      <c r="K23" s="6">
        <f t="shared" si="1"/>
        <v>0</v>
      </c>
    </row>
    <row r="24" spans="1:11" s="1" customFormat="1" ht="22.5" x14ac:dyDescent="0.25">
      <c r="A24" s="5" t="s">
        <v>273</v>
      </c>
      <c r="B24" s="5" t="s">
        <v>213</v>
      </c>
      <c r="C24" s="5" t="s">
        <v>214</v>
      </c>
      <c r="D24" s="6">
        <f>D25</f>
        <v>13244996</v>
      </c>
      <c r="E24" s="6">
        <f>E25</f>
        <v>11614096</v>
      </c>
      <c r="F24" s="6">
        <f t="shared" si="0"/>
        <v>5035384</v>
      </c>
      <c r="G24" s="6">
        <f t="shared" si="4"/>
        <v>0</v>
      </c>
      <c r="H24" s="6">
        <f t="shared" si="4"/>
        <v>5035384</v>
      </c>
      <c r="I24" s="6">
        <f t="shared" si="4"/>
        <v>5035384</v>
      </c>
      <c r="J24" s="6">
        <f t="shared" si="4"/>
        <v>0</v>
      </c>
      <c r="K24" s="6">
        <f t="shared" si="1"/>
        <v>0</v>
      </c>
    </row>
    <row r="25" spans="1:11" s="1" customFormat="1" ht="96" x14ac:dyDescent="0.25">
      <c r="A25" s="5" t="s">
        <v>98</v>
      </c>
      <c r="B25" s="5" t="s">
        <v>216</v>
      </c>
      <c r="C25" s="5" t="s">
        <v>217</v>
      </c>
      <c r="D25" s="6">
        <f>+D26+D27</f>
        <v>13244996</v>
      </c>
      <c r="E25" s="6">
        <f>+E26+E27</f>
        <v>11614096</v>
      </c>
      <c r="F25" s="6">
        <f t="shared" si="0"/>
        <v>5035384</v>
      </c>
      <c r="G25" s="6">
        <f>+G26+G27</f>
        <v>0</v>
      </c>
      <c r="H25" s="6">
        <f>+H26+H27</f>
        <v>5035384</v>
      </c>
      <c r="I25" s="6">
        <f>+I26+I27</f>
        <v>5035384</v>
      </c>
      <c r="J25" s="6">
        <f>+J26+J27</f>
        <v>0</v>
      </c>
      <c r="K25" s="6">
        <f t="shared" si="1"/>
        <v>0</v>
      </c>
    </row>
    <row r="26" spans="1:11" s="1" customFormat="1" ht="22.5" x14ac:dyDescent="0.25">
      <c r="A26" s="5" t="s">
        <v>161</v>
      </c>
      <c r="B26" s="5" t="s">
        <v>225</v>
      </c>
      <c r="C26" s="5" t="s">
        <v>226</v>
      </c>
      <c r="D26" s="6">
        <v>11824759</v>
      </c>
      <c r="E26" s="6">
        <v>10193859</v>
      </c>
      <c r="F26" s="6">
        <f t="shared" si="0"/>
        <v>4461060</v>
      </c>
      <c r="G26" s="6">
        <v>0</v>
      </c>
      <c r="H26" s="6">
        <v>4461060</v>
      </c>
      <c r="I26" s="6">
        <v>4461060</v>
      </c>
      <c r="J26" s="6">
        <v>0</v>
      </c>
      <c r="K26" s="6">
        <f t="shared" si="1"/>
        <v>0</v>
      </c>
    </row>
    <row r="27" spans="1:11" s="1" customFormat="1" ht="54" x14ac:dyDescent="0.25">
      <c r="A27" s="5" t="s">
        <v>167</v>
      </c>
      <c r="B27" s="5" t="s">
        <v>228</v>
      </c>
      <c r="C27" s="5" t="s">
        <v>229</v>
      </c>
      <c r="D27" s="6">
        <v>1420237</v>
      </c>
      <c r="E27" s="6">
        <v>1420237</v>
      </c>
      <c r="F27" s="6">
        <f t="shared" si="0"/>
        <v>574324</v>
      </c>
      <c r="G27" s="6">
        <v>0</v>
      </c>
      <c r="H27" s="6">
        <v>574324</v>
      </c>
      <c r="I27" s="6">
        <v>574324</v>
      </c>
      <c r="J27" s="6">
        <v>0</v>
      </c>
      <c r="K27" s="6">
        <f t="shared" si="1"/>
        <v>0</v>
      </c>
    </row>
    <row r="28" spans="1:11" s="1" customFormat="1" ht="33" x14ac:dyDescent="0.25">
      <c r="A28" s="5" t="s">
        <v>303</v>
      </c>
      <c r="B28" s="5" t="s">
        <v>243</v>
      </c>
      <c r="C28" s="5" t="s">
        <v>244</v>
      </c>
      <c r="D28" s="6">
        <f>D29+D32</f>
        <v>9159684</v>
      </c>
      <c r="E28" s="6">
        <f>E29+E32</f>
        <v>9159684</v>
      </c>
      <c r="F28" s="6">
        <f t="shared" si="0"/>
        <v>3991675</v>
      </c>
      <c r="G28" s="6">
        <f>G29+G32</f>
        <v>0</v>
      </c>
      <c r="H28" s="6">
        <f>H29+H32</f>
        <v>3991675</v>
      </c>
      <c r="I28" s="6">
        <f>I29+I32</f>
        <v>3991675</v>
      </c>
      <c r="J28" s="6">
        <f>J29+J32</f>
        <v>0</v>
      </c>
      <c r="K28" s="6">
        <f t="shared" si="1"/>
        <v>0</v>
      </c>
    </row>
    <row r="29" spans="1:11" s="1" customFormat="1" ht="22.5" x14ac:dyDescent="0.25">
      <c r="A29" s="5" t="s">
        <v>304</v>
      </c>
      <c r="B29" s="5" t="s">
        <v>246</v>
      </c>
      <c r="C29" s="5" t="s">
        <v>247</v>
      </c>
      <c r="D29" s="6">
        <f>D30+D31</f>
        <v>8668884</v>
      </c>
      <c r="E29" s="6">
        <f>E30+E31</f>
        <v>8668884</v>
      </c>
      <c r="F29" s="6">
        <f t="shared" si="0"/>
        <v>3755192</v>
      </c>
      <c r="G29" s="6">
        <f>G30+G31</f>
        <v>0</v>
      </c>
      <c r="H29" s="6">
        <f>H30+H31</f>
        <v>3755192</v>
      </c>
      <c r="I29" s="6">
        <f>I30+I31</f>
        <v>3755192</v>
      </c>
      <c r="J29" s="6">
        <f>J30+J31</f>
        <v>0</v>
      </c>
      <c r="K29" s="6">
        <f t="shared" si="1"/>
        <v>0</v>
      </c>
    </row>
    <row r="30" spans="1:11" s="1" customFormat="1" ht="22.5" x14ac:dyDescent="0.25">
      <c r="A30" s="5" t="s">
        <v>218</v>
      </c>
      <c r="B30" s="5" t="s">
        <v>249</v>
      </c>
      <c r="C30" s="5" t="s">
        <v>250</v>
      </c>
      <c r="D30" s="6">
        <v>8022571</v>
      </c>
      <c r="E30" s="6">
        <v>8022571</v>
      </c>
      <c r="F30" s="6">
        <f t="shared" si="0"/>
        <v>3108880</v>
      </c>
      <c r="G30" s="6">
        <v>0</v>
      </c>
      <c r="H30" s="6">
        <v>3108880</v>
      </c>
      <c r="I30" s="6">
        <v>3108880</v>
      </c>
      <c r="J30" s="6">
        <v>0</v>
      </c>
      <c r="K30" s="6">
        <f t="shared" si="1"/>
        <v>0</v>
      </c>
    </row>
    <row r="31" spans="1:11" s="1" customFormat="1" ht="22.5" x14ac:dyDescent="0.25">
      <c r="A31" s="5" t="s">
        <v>305</v>
      </c>
      <c r="B31" s="5" t="s">
        <v>252</v>
      </c>
      <c r="C31" s="5" t="s">
        <v>253</v>
      </c>
      <c r="D31" s="6">
        <v>646313</v>
      </c>
      <c r="E31" s="6">
        <v>646313</v>
      </c>
      <c r="F31" s="6">
        <f t="shared" si="0"/>
        <v>646312</v>
      </c>
      <c r="G31" s="6">
        <v>0</v>
      </c>
      <c r="H31" s="6">
        <v>646312</v>
      </c>
      <c r="I31" s="6">
        <v>646312</v>
      </c>
      <c r="J31" s="6">
        <v>0</v>
      </c>
      <c r="K31" s="6">
        <f t="shared" si="1"/>
        <v>0</v>
      </c>
    </row>
    <row r="32" spans="1:11" s="1" customFormat="1" x14ac:dyDescent="0.25">
      <c r="A32" s="5" t="s">
        <v>306</v>
      </c>
      <c r="B32" s="5" t="s">
        <v>255</v>
      </c>
      <c r="C32" s="5" t="s">
        <v>256</v>
      </c>
      <c r="D32" s="6">
        <f>D33+D34</f>
        <v>490800</v>
      </c>
      <c r="E32" s="6">
        <f>E33+E34</f>
        <v>490800</v>
      </c>
      <c r="F32" s="6">
        <f t="shared" si="0"/>
        <v>236483</v>
      </c>
      <c r="G32" s="6">
        <f>G33+G34</f>
        <v>0</v>
      </c>
      <c r="H32" s="6">
        <f>H33+H34</f>
        <v>236483</v>
      </c>
      <c r="I32" s="6">
        <f>I33+I34</f>
        <v>236483</v>
      </c>
      <c r="J32" s="6">
        <f>J33+J34</f>
        <v>0</v>
      </c>
      <c r="K32" s="6">
        <f t="shared" si="1"/>
        <v>0</v>
      </c>
    </row>
    <row r="33" spans="1:12" s="1" customFormat="1" ht="22.5" x14ac:dyDescent="0.25">
      <c r="A33" s="5" t="s">
        <v>221</v>
      </c>
      <c r="B33" s="5" t="s">
        <v>249</v>
      </c>
      <c r="C33" s="5" t="s">
        <v>258</v>
      </c>
      <c r="D33" s="6">
        <v>490800</v>
      </c>
      <c r="E33" s="6">
        <v>490800</v>
      </c>
      <c r="F33" s="6">
        <f t="shared" si="0"/>
        <v>0</v>
      </c>
      <c r="G33" s="6">
        <v>0</v>
      </c>
      <c r="H33" s="6">
        <v>0</v>
      </c>
      <c r="I33" s="6">
        <v>0</v>
      </c>
      <c r="J33" s="6">
        <v>0</v>
      </c>
      <c r="K33" s="6">
        <f t="shared" si="1"/>
        <v>0</v>
      </c>
    </row>
    <row r="34" spans="1:12" s="1" customFormat="1" x14ac:dyDescent="0.25">
      <c r="A34" s="5" t="s">
        <v>307</v>
      </c>
      <c r="B34" s="5" t="s">
        <v>260</v>
      </c>
      <c r="C34" s="5" t="s">
        <v>261</v>
      </c>
      <c r="D34" s="6">
        <v>0</v>
      </c>
      <c r="E34" s="6">
        <v>0</v>
      </c>
      <c r="F34" s="6">
        <f t="shared" si="0"/>
        <v>236483</v>
      </c>
      <c r="G34" s="6">
        <v>0</v>
      </c>
      <c r="H34" s="6">
        <v>236483</v>
      </c>
      <c r="I34" s="6">
        <v>236483</v>
      </c>
      <c r="J34" s="6">
        <v>0</v>
      </c>
      <c r="K34" s="6">
        <f t="shared" si="1"/>
        <v>0</v>
      </c>
    </row>
    <row r="35" spans="1:12" s="1" customFormat="1" x14ac:dyDescent="0.25">
      <c r="A35" s="3"/>
      <c r="B35" s="3"/>
      <c r="C35" s="3"/>
      <c r="D35" s="4"/>
      <c r="E35" s="4"/>
      <c r="F35" s="4"/>
      <c r="G35" s="4"/>
      <c r="H35" s="4"/>
      <c r="I35" s="4"/>
      <c r="J35" s="4"/>
      <c r="K35" s="4"/>
    </row>
    <row r="36" spans="1:12" x14ac:dyDescent="0.25">
      <c r="A36" s="17" t="s">
        <v>262</v>
      </c>
      <c r="B36" s="17"/>
      <c r="C36" s="17"/>
      <c r="D36" s="17"/>
      <c r="E36" s="17" t="s">
        <v>264</v>
      </c>
      <c r="F36" s="17"/>
      <c r="G36" s="17"/>
      <c r="H36" s="17"/>
      <c r="I36" s="17" t="s">
        <v>266</v>
      </c>
      <c r="J36" s="17"/>
      <c r="K36" s="17"/>
      <c r="L36" s="17"/>
    </row>
    <row r="37" spans="1:12" x14ac:dyDescent="0.25">
      <c r="A37" s="16" t="s">
        <v>263</v>
      </c>
      <c r="B37" s="16"/>
      <c r="C37" s="16"/>
      <c r="D37" s="16"/>
      <c r="E37" s="16" t="s">
        <v>265</v>
      </c>
      <c r="F37" s="16"/>
      <c r="G37" s="16"/>
      <c r="H37" s="16"/>
      <c r="I37" s="16"/>
      <c r="J37" s="16"/>
      <c r="K37" s="16"/>
      <c r="L37" s="16"/>
    </row>
    <row r="71" spans="1:20" x14ac:dyDescent="0.25">
      <c r="A71" s="7"/>
      <c r="B71" s="7"/>
      <c r="C71" s="7"/>
      <c r="D71" s="7"/>
      <c r="I71" s="7"/>
      <c r="J71" s="7"/>
      <c r="K71" s="7"/>
      <c r="L71" s="7"/>
      <c r="Q71" s="7"/>
      <c r="R71" s="7"/>
      <c r="S71" s="7"/>
      <c r="T71" s="7"/>
    </row>
  </sheetData>
  <mergeCells count="23">
    <mergeCell ref="A36:D36"/>
    <mergeCell ref="A37:D37"/>
    <mergeCell ref="E36:H36"/>
    <mergeCell ref="E37:H37"/>
    <mergeCell ref="I36:L36"/>
    <mergeCell ref="I37:L3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2020-11-11T11:37:38Z</cp:lastPrinted>
  <dcterms:created xsi:type="dcterms:W3CDTF">2020-11-05T07:46:49Z</dcterms:created>
  <dcterms:modified xsi:type="dcterms:W3CDTF">2020-11-11T11:38:23Z</dcterms:modified>
</cp:coreProperties>
</file>