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PROIECTE HOTARARI\2023\MARTIE\ph cont executie trim IV 2022\"/>
    </mc:Choice>
  </mc:AlternateContent>
  <xr:revisionPtr revIDLastSave="0" documentId="13_ncr:1_{5F431124-8BFC-4C7C-A6C8-B6094E1BEB4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192" i="1" l="1"/>
  <c r="I191" i="1"/>
  <c r="I183" i="1" s="1"/>
  <c r="H191" i="1"/>
  <c r="G191" i="1"/>
  <c r="F191" i="1" s="1"/>
  <c r="E191" i="1"/>
  <c r="E183" i="1" s="1"/>
  <c r="D191" i="1"/>
  <c r="F190" i="1"/>
  <c r="F189" i="1"/>
  <c r="F188" i="1"/>
  <c r="I187" i="1"/>
  <c r="H187" i="1"/>
  <c r="G187" i="1"/>
  <c r="G183" i="1" s="1"/>
  <c r="F183" i="1" s="1"/>
  <c r="F187" i="1"/>
  <c r="E187" i="1"/>
  <c r="D187" i="1"/>
  <c r="F186" i="1"/>
  <c r="F185" i="1"/>
  <c r="I184" i="1"/>
  <c r="H184" i="1"/>
  <c r="F184" i="1" s="1"/>
  <c r="G184" i="1"/>
  <c r="E184" i="1"/>
  <c r="D184" i="1"/>
  <c r="H183" i="1"/>
  <c r="D183" i="1"/>
  <c r="F182" i="1"/>
  <c r="F181" i="1"/>
  <c r="F180" i="1"/>
  <c r="I179" i="1"/>
  <c r="H179" i="1"/>
  <c r="G179" i="1"/>
  <c r="F179" i="1" s="1"/>
  <c r="E179" i="1"/>
  <c r="D179" i="1"/>
  <c r="I178" i="1"/>
  <c r="H178" i="1"/>
  <c r="G178" i="1"/>
  <c r="F178" i="1" s="1"/>
  <c r="E178" i="1"/>
  <c r="D178" i="1"/>
  <c r="I177" i="1"/>
  <c r="H177" i="1"/>
  <c r="G177" i="1"/>
  <c r="F177" i="1" s="1"/>
  <c r="E177" i="1"/>
  <c r="D177" i="1"/>
  <c r="I176" i="1"/>
  <c r="H176" i="1"/>
  <c r="G176" i="1"/>
  <c r="F176" i="1" s="1"/>
  <c r="E176" i="1"/>
  <c r="D176" i="1"/>
  <c r="F175" i="1"/>
  <c r="F174" i="1"/>
  <c r="I173" i="1"/>
  <c r="H173" i="1"/>
  <c r="G173" i="1"/>
  <c r="F173" i="1" s="1"/>
  <c r="E173" i="1"/>
  <c r="D173" i="1"/>
  <c r="I172" i="1"/>
  <c r="H172" i="1"/>
  <c r="G172" i="1"/>
  <c r="F172" i="1" s="1"/>
  <c r="E172" i="1"/>
  <c r="E166" i="1" s="1"/>
  <c r="D172" i="1"/>
  <c r="F171" i="1"/>
  <c r="I170" i="1"/>
  <c r="H170" i="1"/>
  <c r="F170" i="1" s="1"/>
  <c r="G170" i="1"/>
  <c r="E170" i="1"/>
  <c r="D170" i="1"/>
  <c r="I169" i="1"/>
  <c r="H169" i="1"/>
  <c r="F169" i="1" s="1"/>
  <c r="G169" i="1"/>
  <c r="E169" i="1"/>
  <c r="D169" i="1"/>
  <c r="I168" i="1"/>
  <c r="H168" i="1"/>
  <c r="H167" i="1" s="1"/>
  <c r="G168" i="1"/>
  <c r="E168" i="1"/>
  <c r="D168" i="1"/>
  <c r="I167" i="1"/>
  <c r="G167" i="1"/>
  <c r="E167" i="1"/>
  <c r="D167" i="1"/>
  <c r="D166" i="1"/>
  <c r="F160" i="1"/>
  <c r="I159" i="1"/>
  <c r="I155" i="1" s="1"/>
  <c r="I154" i="1" s="1"/>
  <c r="H159" i="1"/>
  <c r="H155" i="1" s="1"/>
  <c r="H154" i="1" s="1"/>
  <c r="G159" i="1"/>
  <c r="F159" i="1" s="1"/>
  <c r="E159" i="1"/>
  <c r="E155" i="1" s="1"/>
  <c r="E154" i="1" s="1"/>
  <c r="D159" i="1"/>
  <c r="F158" i="1"/>
  <c r="F157" i="1"/>
  <c r="I156" i="1"/>
  <c r="H156" i="1"/>
  <c r="G156" i="1"/>
  <c r="F156" i="1" s="1"/>
  <c r="E156" i="1"/>
  <c r="D156" i="1"/>
  <c r="G155" i="1"/>
  <c r="D155" i="1"/>
  <c r="D154" i="1"/>
  <c r="F153" i="1"/>
  <c r="I152" i="1"/>
  <c r="H152" i="1"/>
  <c r="F152" i="1" s="1"/>
  <c r="G152" i="1"/>
  <c r="E152" i="1"/>
  <c r="D152" i="1"/>
  <c r="F151" i="1"/>
  <c r="F150" i="1"/>
  <c r="I149" i="1"/>
  <c r="H149" i="1"/>
  <c r="G149" i="1"/>
  <c r="G140" i="1" s="1"/>
  <c r="E149" i="1"/>
  <c r="D149" i="1"/>
  <c r="F148" i="1"/>
  <c r="I147" i="1"/>
  <c r="H147" i="1"/>
  <c r="F147" i="1" s="1"/>
  <c r="G147" i="1"/>
  <c r="E147" i="1"/>
  <c r="D147" i="1"/>
  <c r="I146" i="1"/>
  <c r="H146" i="1"/>
  <c r="F146" i="1" s="1"/>
  <c r="G146" i="1"/>
  <c r="E146" i="1"/>
  <c r="E140" i="1" s="1"/>
  <c r="E135" i="1" s="1"/>
  <c r="D146" i="1"/>
  <c r="F145" i="1"/>
  <c r="I144" i="1"/>
  <c r="I140" i="1" s="1"/>
  <c r="H144" i="1"/>
  <c r="G144" i="1"/>
  <c r="F144" i="1"/>
  <c r="E144" i="1"/>
  <c r="D144" i="1"/>
  <c r="D140" i="1" s="1"/>
  <c r="D135" i="1" s="1"/>
  <c r="F143" i="1"/>
  <c r="F142" i="1"/>
  <c r="I141" i="1"/>
  <c r="H141" i="1"/>
  <c r="F141" i="1" s="1"/>
  <c r="G141" i="1"/>
  <c r="E141" i="1"/>
  <c r="D141" i="1"/>
  <c r="H140" i="1"/>
  <c r="H135" i="1" s="1"/>
  <c r="F139" i="1"/>
  <c r="I138" i="1"/>
  <c r="H138" i="1"/>
  <c r="G138" i="1"/>
  <c r="F138" i="1" s="1"/>
  <c r="E138" i="1"/>
  <c r="D138" i="1"/>
  <c r="I137" i="1"/>
  <c r="H137" i="1"/>
  <c r="G137" i="1"/>
  <c r="F137" i="1" s="1"/>
  <c r="E137" i="1"/>
  <c r="D137" i="1"/>
  <c r="I136" i="1"/>
  <c r="I135" i="1" s="1"/>
  <c r="H136" i="1"/>
  <c r="G136" i="1"/>
  <c r="F136" i="1" s="1"/>
  <c r="E136" i="1"/>
  <c r="D136" i="1"/>
  <c r="F134" i="1"/>
  <c r="I133" i="1"/>
  <c r="H133" i="1"/>
  <c r="G133" i="1"/>
  <c r="F133" i="1" s="1"/>
  <c r="E133" i="1"/>
  <c r="D133" i="1"/>
  <c r="D132" i="1" s="1"/>
  <c r="I132" i="1"/>
  <c r="H132" i="1"/>
  <c r="G132" i="1"/>
  <c r="F132" i="1" s="1"/>
  <c r="E132" i="1"/>
  <c r="F131" i="1"/>
  <c r="F130" i="1"/>
  <c r="F129" i="1"/>
  <c r="F128" i="1"/>
  <c r="I127" i="1"/>
  <c r="H127" i="1"/>
  <c r="F127" i="1" s="1"/>
  <c r="G127" i="1"/>
  <c r="E127" i="1"/>
  <c r="D127" i="1"/>
  <c r="I126" i="1"/>
  <c r="G126" i="1"/>
  <c r="E126" i="1"/>
  <c r="D126" i="1"/>
  <c r="F125" i="1"/>
  <c r="I124" i="1"/>
  <c r="H124" i="1"/>
  <c r="G124" i="1"/>
  <c r="F124" i="1" s="1"/>
  <c r="E124" i="1"/>
  <c r="D124" i="1"/>
  <c r="F123" i="1"/>
  <c r="F122" i="1"/>
  <c r="I121" i="1"/>
  <c r="I120" i="1" s="1"/>
  <c r="H121" i="1"/>
  <c r="F121" i="1" s="1"/>
  <c r="G121" i="1"/>
  <c r="E121" i="1"/>
  <c r="D121" i="1"/>
  <c r="E120" i="1"/>
  <c r="D120" i="1"/>
  <c r="F119" i="1"/>
  <c r="F118" i="1"/>
  <c r="F117" i="1"/>
  <c r="F116" i="1"/>
  <c r="F115" i="1"/>
  <c r="I114" i="1"/>
  <c r="H114" i="1"/>
  <c r="H110" i="1" s="1"/>
  <c r="H109" i="1" s="1"/>
  <c r="G114" i="1"/>
  <c r="F114" i="1" s="1"/>
  <c r="E114" i="1"/>
  <c r="D114" i="1"/>
  <c r="D110" i="1" s="1"/>
  <c r="D109" i="1" s="1"/>
  <c r="F113" i="1"/>
  <c r="F112" i="1"/>
  <c r="I111" i="1"/>
  <c r="H111" i="1"/>
  <c r="G111" i="1"/>
  <c r="F111" i="1"/>
  <c r="E111" i="1"/>
  <c r="D111" i="1"/>
  <c r="I110" i="1"/>
  <c r="E110" i="1"/>
  <c r="I109" i="1"/>
  <c r="E109" i="1"/>
  <c r="E100" i="1" s="1"/>
  <c r="F108" i="1"/>
  <c r="F107" i="1"/>
  <c r="F106" i="1"/>
  <c r="I105" i="1"/>
  <c r="I102" i="1" s="1"/>
  <c r="I101" i="1" s="1"/>
  <c r="I100" i="1" s="1"/>
  <c r="I99" i="1" s="1"/>
  <c r="I98" i="1" s="1"/>
  <c r="H105" i="1"/>
  <c r="G105" i="1"/>
  <c r="F105" i="1" s="1"/>
  <c r="E105" i="1"/>
  <c r="D105" i="1"/>
  <c r="F104" i="1"/>
  <c r="I103" i="1"/>
  <c r="H103" i="1"/>
  <c r="G103" i="1"/>
  <c r="F103" i="1" s="1"/>
  <c r="E103" i="1"/>
  <c r="D103" i="1"/>
  <c r="H102" i="1"/>
  <c r="G102" i="1"/>
  <c r="F102" i="1" s="1"/>
  <c r="E102" i="1"/>
  <c r="D102" i="1"/>
  <c r="D101" i="1" s="1"/>
  <c r="D100" i="1" s="1"/>
  <c r="D99" i="1" s="1"/>
  <c r="D98" i="1" s="1"/>
  <c r="H101" i="1"/>
  <c r="G101" i="1"/>
  <c r="F101" i="1" s="1"/>
  <c r="E101" i="1"/>
  <c r="F92" i="1"/>
  <c r="K92" i="1" s="1"/>
  <c r="J91" i="1"/>
  <c r="I91" i="1"/>
  <c r="H91" i="1"/>
  <c r="G91" i="1"/>
  <c r="E91" i="1"/>
  <c r="D91" i="1"/>
  <c r="F90" i="1"/>
  <c r="K90" i="1" s="1"/>
  <c r="F89" i="1"/>
  <c r="K89" i="1" s="1"/>
  <c r="F88" i="1"/>
  <c r="K88" i="1" s="1"/>
  <c r="J87" i="1"/>
  <c r="I87" i="1"/>
  <c r="H87" i="1"/>
  <c r="G87" i="1"/>
  <c r="F87" i="1" s="1"/>
  <c r="K87" i="1" s="1"/>
  <c r="E87" i="1"/>
  <c r="D87" i="1"/>
  <c r="F86" i="1"/>
  <c r="K86" i="1" s="1"/>
  <c r="F85" i="1"/>
  <c r="K85" i="1" s="1"/>
  <c r="J84" i="1"/>
  <c r="I84" i="1"/>
  <c r="H84" i="1"/>
  <c r="G84" i="1"/>
  <c r="E84" i="1"/>
  <c r="D84" i="1"/>
  <c r="F82" i="1"/>
  <c r="K82" i="1" s="1"/>
  <c r="J81" i="1"/>
  <c r="I81" i="1"/>
  <c r="I73" i="1" s="1"/>
  <c r="I72" i="1" s="1"/>
  <c r="H81" i="1"/>
  <c r="G81" i="1"/>
  <c r="E81" i="1"/>
  <c r="D81" i="1"/>
  <c r="F80" i="1"/>
  <c r="K80" i="1" s="1"/>
  <c r="F79" i="1"/>
  <c r="K79" i="1" s="1"/>
  <c r="F78" i="1"/>
  <c r="K78" i="1" s="1"/>
  <c r="F77" i="1"/>
  <c r="K77" i="1" s="1"/>
  <c r="F76" i="1"/>
  <c r="K76" i="1" s="1"/>
  <c r="J75" i="1"/>
  <c r="J74" i="1" s="1"/>
  <c r="I75" i="1"/>
  <c r="H75" i="1"/>
  <c r="F75" i="1" s="1"/>
  <c r="K75" i="1" s="1"/>
  <c r="G75" i="1"/>
  <c r="E75" i="1"/>
  <c r="E74" i="1" s="1"/>
  <c r="D75" i="1"/>
  <c r="D74" i="1" s="1"/>
  <c r="D73" i="1" s="1"/>
  <c r="D72" i="1" s="1"/>
  <c r="I74" i="1"/>
  <c r="H74" i="1"/>
  <c r="G74" i="1"/>
  <c r="F71" i="1"/>
  <c r="K71" i="1" s="1"/>
  <c r="F70" i="1"/>
  <c r="K70" i="1" s="1"/>
  <c r="J69" i="1"/>
  <c r="J68" i="1" s="1"/>
  <c r="I69" i="1"/>
  <c r="I68" i="1" s="1"/>
  <c r="H69" i="1"/>
  <c r="G69" i="1"/>
  <c r="G68" i="1" s="1"/>
  <c r="E69" i="1"/>
  <c r="E68" i="1" s="1"/>
  <c r="D69" i="1"/>
  <c r="D68" i="1" s="1"/>
  <c r="H68" i="1"/>
  <c r="F67" i="1"/>
  <c r="K67" i="1" s="1"/>
  <c r="F66" i="1"/>
  <c r="K66" i="1" s="1"/>
  <c r="F65" i="1"/>
  <c r="K65" i="1" s="1"/>
  <c r="F64" i="1"/>
  <c r="K64" i="1" s="1"/>
  <c r="J63" i="1"/>
  <c r="I63" i="1"/>
  <c r="H63" i="1"/>
  <c r="F63" i="1" s="1"/>
  <c r="G63" i="1"/>
  <c r="E63" i="1"/>
  <c r="D63" i="1"/>
  <c r="F62" i="1"/>
  <c r="K62" i="1" s="1"/>
  <c r="J61" i="1"/>
  <c r="I61" i="1"/>
  <c r="I60" i="1" s="1"/>
  <c r="H61" i="1"/>
  <c r="H60" i="1" s="1"/>
  <c r="G61" i="1"/>
  <c r="F61" i="1" s="1"/>
  <c r="E61" i="1"/>
  <c r="D61" i="1"/>
  <c r="D60" i="1" s="1"/>
  <c r="J60" i="1"/>
  <c r="E60" i="1"/>
  <c r="F59" i="1"/>
  <c r="K59" i="1" s="1"/>
  <c r="J58" i="1"/>
  <c r="I58" i="1"/>
  <c r="H58" i="1"/>
  <c r="G58" i="1"/>
  <c r="E58" i="1"/>
  <c r="D58" i="1"/>
  <c r="F57" i="1"/>
  <c r="K57" i="1" s="1"/>
  <c r="F56" i="1"/>
  <c r="K56" i="1" s="1"/>
  <c r="J55" i="1"/>
  <c r="I55" i="1"/>
  <c r="H55" i="1"/>
  <c r="G55" i="1"/>
  <c r="E55" i="1"/>
  <c r="D55" i="1"/>
  <c r="F53" i="1"/>
  <c r="K53" i="1" s="1"/>
  <c r="J52" i="1"/>
  <c r="I52" i="1"/>
  <c r="I51" i="1" s="1"/>
  <c r="I50" i="1" s="1"/>
  <c r="H52" i="1"/>
  <c r="G52" i="1"/>
  <c r="G51" i="1" s="1"/>
  <c r="G50" i="1" s="1"/>
  <c r="E52" i="1"/>
  <c r="E51" i="1" s="1"/>
  <c r="E50" i="1" s="1"/>
  <c r="D52" i="1"/>
  <c r="D51" i="1" s="1"/>
  <c r="D50" i="1" s="1"/>
  <c r="J51" i="1"/>
  <c r="J50" i="1" s="1"/>
  <c r="F48" i="1"/>
  <c r="K48" i="1" s="1"/>
  <c r="J47" i="1"/>
  <c r="J46" i="1" s="1"/>
  <c r="I47" i="1"/>
  <c r="H47" i="1"/>
  <c r="H46" i="1" s="1"/>
  <c r="G47" i="1"/>
  <c r="G46" i="1" s="1"/>
  <c r="E47" i="1"/>
  <c r="E46" i="1" s="1"/>
  <c r="D47" i="1"/>
  <c r="I46" i="1"/>
  <c r="D46" i="1"/>
  <c r="F45" i="1"/>
  <c r="K45" i="1" s="1"/>
  <c r="F44" i="1"/>
  <c r="K44" i="1" s="1"/>
  <c r="F43" i="1"/>
  <c r="K43" i="1" s="1"/>
  <c r="F42" i="1"/>
  <c r="K42" i="1" s="1"/>
  <c r="J41" i="1"/>
  <c r="I41" i="1"/>
  <c r="H41" i="1"/>
  <c r="G41" i="1"/>
  <c r="F41" i="1" s="1"/>
  <c r="E41" i="1"/>
  <c r="E40" i="1" s="1"/>
  <c r="D41" i="1"/>
  <c r="D40" i="1" s="1"/>
  <c r="D34" i="1" s="1"/>
  <c r="J40" i="1"/>
  <c r="I40" i="1"/>
  <c r="H40" i="1"/>
  <c r="F39" i="1"/>
  <c r="K39" i="1" s="1"/>
  <c r="J38" i="1"/>
  <c r="J34" i="1" s="1"/>
  <c r="I38" i="1"/>
  <c r="H38" i="1"/>
  <c r="G38" i="1"/>
  <c r="E38" i="1"/>
  <c r="D38" i="1"/>
  <c r="F37" i="1"/>
  <c r="K37" i="1" s="1"/>
  <c r="F36" i="1"/>
  <c r="K36" i="1" s="1"/>
  <c r="J35" i="1"/>
  <c r="I35" i="1"/>
  <c r="H35" i="1"/>
  <c r="G35" i="1"/>
  <c r="F35" i="1" s="1"/>
  <c r="E35" i="1"/>
  <c r="D35" i="1"/>
  <c r="F33" i="1"/>
  <c r="K33" i="1" s="1"/>
  <c r="F32" i="1"/>
  <c r="K32" i="1" s="1"/>
  <c r="F31" i="1"/>
  <c r="K31" i="1" s="1"/>
  <c r="F30" i="1"/>
  <c r="K30" i="1" s="1"/>
  <c r="F29" i="1"/>
  <c r="K29" i="1" s="1"/>
  <c r="J28" i="1"/>
  <c r="I28" i="1"/>
  <c r="H28" i="1"/>
  <c r="G28" i="1"/>
  <c r="E28" i="1"/>
  <c r="E24" i="1" s="1"/>
  <c r="E23" i="1" s="1"/>
  <c r="D28" i="1"/>
  <c r="F27" i="1"/>
  <c r="K27" i="1" s="1"/>
  <c r="K26" i="1"/>
  <c r="F26" i="1"/>
  <c r="J25" i="1"/>
  <c r="I25" i="1"/>
  <c r="I24" i="1" s="1"/>
  <c r="I23" i="1" s="1"/>
  <c r="H25" i="1"/>
  <c r="G25" i="1"/>
  <c r="E25" i="1"/>
  <c r="D25" i="1"/>
  <c r="F22" i="1"/>
  <c r="K22" i="1" s="1"/>
  <c r="F21" i="1"/>
  <c r="K21" i="1" s="1"/>
  <c r="F20" i="1"/>
  <c r="K20" i="1" s="1"/>
  <c r="J19" i="1"/>
  <c r="I19" i="1"/>
  <c r="H19" i="1"/>
  <c r="H16" i="1" s="1"/>
  <c r="H15" i="1" s="1"/>
  <c r="G19" i="1"/>
  <c r="E19" i="1"/>
  <c r="D19" i="1"/>
  <c r="F18" i="1"/>
  <c r="K18" i="1" s="1"/>
  <c r="J17" i="1"/>
  <c r="J16" i="1" s="1"/>
  <c r="J15" i="1" s="1"/>
  <c r="I17" i="1"/>
  <c r="H17" i="1"/>
  <c r="G17" i="1"/>
  <c r="G16" i="1" s="1"/>
  <c r="E17" i="1"/>
  <c r="D17" i="1"/>
  <c r="D16" i="1"/>
  <c r="D15" i="1" s="1"/>
  <c r="I166" i="1" l="1"/>
  <c r="H166" i="1"/>
  <c r="F167" i="1"/>
  <c r="F168" i="1"/>
  <c r="G166" i="1"/>
  <c r="F166" i="1" s="1"/>
  <c r="F155" i="1"/>
  <c r="F140" i="1"/>
  <c r="G135" i="1"/>
  <c r="F135" i="1" s="1"/>
  <c r="E99" i="1"/>
  <c r="E98" i="1" s="1"/>
  <c r="G154" i="1"/>
  <c r="F154" i="1" s="1"/>
  <c r="G110" i="1"/>
  <c r="H126" i="1"/>
  <c r="G120" i="1"/>
  <c r="F149" i="1"/>
  <c r="I16" i="1"/>
  <c r="I15" i="1" s="1"/>
  <c r="J24" i="1"/>
  <c r="J23" i="1" s="1"/>
  <c r="K41" i="1"/>
  <c r="E54" i="1"/>
  <c r="J73" i="1"/>
  <c r="J72" i="1" s="1"/>
  <c r="F68" i="1"/>
  <c r="K68" i="1" s="1"/>
  <c r="E16" i="1"/>
  <c r="E15" i="1" s="1"/>
  <c r="F38" i="1"/>
  <c r="K38" i="1" s="1"/>
  <c r="H34" i="1"/>
  <c r="H54" i="1"/>
  <c r="E83" i="1"/>
  <c r="K63" i="1"/>
  <c r="F69" i="1"/>
  <c r="K69" i="1" s="1"/>
  <c r="G73" i="1"/>
  <c r="G72" i="1" s="1"/>
  <c r="F72" i="1" s="1"/>
  <c r="K72" i="1" s="1"/>
  <c r="F81" i="1"/>
  <c r="K81" i="1" s="1"/>
  <c r="G83" i="1"/>
  <c r="K35" i="1"/>
  <c r="D54" i="1"/>
  <c r="D49" i="1" s="1"/>
  <c r="I83" i="1"/>
  <c r="F17" i="1"/>
  <c r="K17" i="1" s="1"/>
  <c r="H24" i="1"/>
  <c r="H23" i="1" s="1"/>
  <c r="H14" i="1" s="1"/>
  <c r="F47" i="1"/>
  <c r="K47" i="1" s="1"/>
  <c r="H73" i="1"/>
  <c r="H72" i="1" s="1"/>
  <c r="F84" i="1"/>
  <c r="K84" i="1" s="1"/>
  <c r="F58" i="1"/>
  <c r="K58" i="1" s="1"/>
  <c r="D24" i="1"/>
  <c r="D23" i="1" s="1"/>
  <c r="D14" i="1" s="1"/>
  <c r="D13" i="1" s="1"/>
  <c r="F28" i="1"/>
  <c r="K28" i="1" s="1"/>
  <c r="I34" i="1"/>
  <c r="G60" i="1"/>
  <c r="F60" i="1" s="1"/>
  <c r="K60" i="1"/>
  <c r="J49" i="1"/>
  <c r="F55" i="1"/>
  <c r="K55" i="1" s="1"/>
  <c r="J54" i="1"/>
  <c r="H83" i="1"/>
  <c r="F83" i="1" s="1"/>
  <c r="I14" i="1"/>
  <c r="E34" i="1"/>
  <c r="F46" i="1"/>
  <c r="K46" i="1" s="1"/>
  <c r="I54" i="1"/>
  <c r="E73" i="1"/>
  <c r="E72" i="1" s="1"/>
  <c r="F25" i="1"/>
  <c r="K25" i="1" s="1"/>
  <c r="G24" i="1"/>
  <c r="G34" i="1"/>
  <c r="F34" i="1" s="1"/>
  <c r="K34" i="1" s="1"/>
  <c r="F74" i="1"/>
  <c r="K74" i="1" s="1"/>
  <c r="D83" i="1"/>
  <c r="J83" i="1"/>
  <c r="F91" i="1"/>
  <c r="K91" i="1" s="1"/>
  <c r="F16" i="1"/>
  <c r="G15" i="1"/>
  <c r="J14" i="1"/>
  <c r="E49" i="1"/>
  <c r="K61" i="1"/>
  <c r="F52" i="1"/>
  <c r="K52" i="1" s="1"/>
  <c r="H51" i="1"/>
  <c r="F19" i="1"/>
  <c r="K19" i="1" s="1"/>
  <c r="G40" i="1"/>
  <c r="F40" i="1" s="1"/>
  <c r="K40" i="1" s="1"/>
  <c r="F126" i="1" l="1"/>
  <c r="H120" i="1"/>
  <c r="H100" i="1" s="1"/>
  <c r="H99" i="1" s="1"/>
  <c r="H98" i="1" s="1"/>
  <c r="G109" i="1"/>
  <c r="F110" i="1"/>
  <c r="K16" i="1"/>
  <c r="E14" i="1"/>
  <c r="E13" i="1" s="1"/>
  <c r="E12" i="1" s="1"/>
  <c r="J13" i="1"/>
  <c r="J11" i="1" s="1"/>
  <c r="F73" i="1"/>
  <c r="K73" i="1" s="1"/>
  <c r="K83" i="1"/>
  <c r="I49" i="1"/>
  <c r="I13" i="1" s="1"/>
  <c r="G54" i="1"/>
  <c r="G23" i="1"/>
  <c r="F23" i="1" s="1"/>
  <c r="K23" i="1" s="1"/>
  <c r="F24" i="1"/>
  <c r="K24" i="1" s="1"/>
  <c r="F15" i="1"/>
  <c r="K15" i="1" s="1"/>
  <c r="F51" i="1"/>
  <c r="K51" i="1" s="1"/>
  <c r="H50" i="1"/>
  <c r="D11" i="1"/>
  <c r="D12" i="1"/>
  <c r="G100" i="1" l="1"/>
  <c r="F109" i="1"/>
  <c r="F120" i="1"/>
  <c r="E11" i="1"/>
  <c r="F54" i="1"/>
  <c r="K54" i="1" s="1"/>
  <c r="G49" i="1"/>
  <c r="J12" i="1"/>
  <c r="H49" i="1"/>
  <c r="F50" i="1"/>
  <c r="K50" i="1" s="1"/>
  <c r="G14" i="1"/>
  <c r="I12" i="1"/>
  <c r="I11" i="1"/>
  <c r="G99" i="1" l="1"/>
  <c r="F100" i="1"/>
  <c r="G13" i="1"/>
  <c r="F14" i="1"/>
  <c r="K14" i="1" s="1"/>
  <c r="H13" i="1"/>
  <c r="F49" i="1"/>
  <c r="K49" i="1" s="1"/>
  <c r="G98" i="1" l="1"/>
  <c r="F98" i="1" s="1"/>
  <c r="F99" i="1"/>
  <c r="F13" i="1"/>
  <c r="K13" i="1" s="1"/>
  <c r="G12" i="1"/>
  <c r="G11" i="1"/>
  <c r="H12" i="1"/>
  <c r="H11" i="1"/>
  <c r="F12" i="1" l="1"/>
  <c r="K12" i="1" s="1"/>
  <c r="F11" i="1"/>
  <c r="K11" i="1" s="1"/>
</calcChain>
</file>

<file path=xl/sharedStrings.xml><?xml version="1.0" encoding="utf-8"?>
<sst xmlns="http://schemas.openxmlformats.org/spreadsheetml/2006/main" count="455" uniqueCount="276">
  <si>
    <t>Cont de executie - Venituri - Bugetul local</t>
  </si>
  <si>
    <t>Trimestrul: 4, Anul: 2022</t>
  </si>
  <si>
    <t>Denumirea indicatorilor</t>
  </si>
  <si>
    <t>Cod indicator</t>
  </si>
  <si>
    <t>Prevederi bugetare anuale aprobate la finele perioadei de raportare</t>
  </si>
  <si>
    <t>Prevederi bugetare trimestriale cumulate</t>
  </si>
  <si>
    <t>Drepturi constatate</t>
  </si>
  <si>
    <t>Încasări realizate</t>
  </si>
  <si>
    <t>Stingeri pe alte căi decât încasări</t>
  </si>
  <si>
    <t>Drepturi constatate de încasat</t>
  </si>
  <si>
    <t>Total, din care:</t>
  </si>
  <si>
    <t>din anii precedenţi</t>
  </si>
  <si>
    <t>din anul  curent</t>
  </si>
  <si>
    <t>A</t>
  </si>
  <si>
    <t>B</t>
  </si>
  <si>
    <t>3=4+5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</si>
  <si>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</si>
  <si>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</si>
  <si>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</si>
  <si>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</si>
  <si>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</si>
  <si>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</si>
  <si>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</si>
  <si>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</si>
  <si>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</si>
  <si>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</si>
  <si>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</si>
  <si>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</si>
  <si>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</si>
  <si>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</si>
  <si>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</si>
  <si>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</si>
  <si>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</si>
  <si>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</si>
  <si>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</si>
  <si>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</si>
  <si>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</si>
  <si>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</si>
  <si>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</si>
  <si>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</si>
  <si>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</si>
  <si>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</si>
  <si>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</si>
  <si>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</si>
  <si>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</si>
  <si>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</si>
  <si>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</si>
  <si>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</si>
  <si>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</si>
  <si>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</si>
  <si>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</si>
  <si>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</si>
  <si>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</si>
  <si>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</si>
  <si>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</si>
  <si>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</si>
  <si>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</si>
  <si>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</si>
  <si>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</si>
  <si>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</si>
  <si>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</si>
  <si>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</si>
  <si>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</si>
  <si>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</si>
  <si>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</si>
  <si>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</si>
  <si>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</si>
  <si>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</si>
  <si>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</si>
  <si>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</si>
  <si>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</si>
  <si>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</si>
  <si>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</si>
  <si>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</si>
  <si>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</si>
  <si>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</si>
  <si>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</si>
  <si>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</si>
  <si>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</si>
  <si>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</si>
  <si>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</si>
  <si>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</si>
  <si>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</si>
  <si>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</si>
  <si>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</si>
  <si>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</si>
  <si>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</si>
  <si>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</si>
  <si>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</si>
  <si>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</si>
  <si>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</si>
  <si>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</si>
  <si>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</si>
  <si>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</si>
  <si>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</si>
  <si>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</si>
  <si>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</si>
  <si>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</si>
  <si>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</si>
  <si>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</si>
  <si>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</si>
  <si>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</si>
  <si>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</si>
  <si>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</si>
  <si>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</si>
  <si>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</si>
  <si>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</si>
  <si>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</si>
  <si>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</si>
  <si>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</si>
  <si>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</si>
  <si>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</si>
  <si>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</si>
  <si>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</si>
  <si>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</si>
  <si>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</si>
  <si>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</si>
  <si>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</si>
  <si>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</si>
  <si>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</si>
  <si>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</si>
  <si>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</si>
  <si>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</si>
  <si>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</si>
  <si>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</si>
  <si>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</si>
  <si>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</si>
  <si>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</si>
  <si>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</si>
  <si>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</si>
  <si>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</si>
  <si>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</si>
  <si>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</si>
  <si>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</si>
  <si>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</si>
  <si>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</si>
  <si>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</si>
  <si>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</si>
  <si>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</si>
  <si>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</si>
  <si>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</si>
  <si>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</si>
  <si>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</si>
  <si>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63</t>
  </si>
  <si>
    <t>Alte venituri din concesiuni si inchirieri de catre institutiile publice</t>
  </si>
  <si>
    <t>30.02.05.30</t>
  </si>
  <si>
    <t>70</t>
  </si>
  <si>
    <t>C2.  VANZARI DE BUNURI SI SERVICII (cod 33.02+34.02+35.02+36.02+37.02)</t>
  </si>
  <si>
    <t>00.14</t>
  </si>
  <si>
    <t>71</t>
  </si>
  <si>
    <t>Venituri din prestari de servicii si alte activitati (cod 33.02.08+33.02.10+33.02.12+33.02.24+33.02.27+33.02.28+33.02.50)</t>
  </si>
  <si>
    <t>33.02</t>
  </si>
  <si>
    <t>72</t>
  </si>
  <si>
    <t>Venituri din prestari de servicii</t>
  </si>
  <si>
    <t>33.02.08</t>
  </si>
  <si>
    <t>81</t>
  </si>
  <si>
    <t>Alte venituri din prestari de servicii si alte activitati</t>
  </si>
  <si>
    <t>33.02.50</t>
  </si>
  <si>
    <t>82</t>
  </si>
  <si>
    <t>Venituri din taxe administrative, eliberari permise (cod 34.02.02+34.02.50)</t>
  </si>
  <si>
    <t>34.02</t>
  </si>
  <si>
    <t>83</t>
  </si>
  <si>
    <t>Taxe extrajudiciare de timbru</t>
  </si>
  <si>
    <t>34.02.02</t>
  </si>
  <si>
    <t>85</t>
  </si>
  <si>
    <t>Amenzi, penalitati si confiscari (cod 35.02.01 la 35.02.03+35.02.50)</t>
  </si>
  <si>
    <t>35.02</t>
  </si>
  <si>
    <t>86</t>
  </si>
  <si>
    <t>Venituri din amenzi si alte sanctiuni aplicate potrivit dispozitiilor legale</t>
  </si>
  <si>
    <t>35.02.01</t>
  </si>
  <si>
    <t>87</t>
  </si>
  <si>
    <t>Venituri din amenzi şi alte sancţiuni aplicate de către alte instituţii de specialitate</t>
  </si>
  <si>
    <t>35.02.01.02</t>
  </si>
  <si>
    <t>92</t>
  </si>
  <si>
    <t>Diverse venituri (cod 36.02.01+36.02.05+36.02.06+36.02.07+36.02.11+36.02.50)</t>
  </si>
  <si>
    <t>36.02</t>
  </si>
  <si>
    <t>96</t>
  </si>
  <si>
    <t>Taxe speciale</t>
  </si>
  <si>
    <t>36.02.06</t>
  </si>
  <si>
    <t>107</t>
  </si>
  <si>
    <t>Alte venituri</t>
  </si>
  <si>
    <t>36.02.50</t>
  </si>
  <si>
    <t>110</t>
  </si>
  <si>
    <t>Vărsăminte din secţiunea de funcţionare pentru finanţarea secţiunii de dezvoltare a bugetului local (cu semnul minus)</t>
  </si>
  <si>
    <t>37.02.03</t>
  </si>
  <si>
    <t>111</t>
  </si>
  <si>
    <t>Vărsăminte din secţiunea de funcţionare</t>
  </si>
  <si>
    <t>37.02.04</t>
  </si>
  <si>
    <t>114</t>
  </si>
  <si>
    <t>II. VENITURI DIN CAPITAL (cod 39.02)</t>
  </si>
  <si>
    <t>00.15</t>
  </si>
  <si>
    <t>115</t>
  </si>
  <si>
    <t>Venituri din valorificarea unor bunuri  (cod 39.02.01+39.02.03+39.02.04+39.02.07+39.02.10)</t>
  </si>
  <si>
    <t>39.02</t>
  </si>
  <si>
    <t>116</t>
  </si>
  <si>
    <t>Venituri din valorificarea unor bunuri ale institutiilor publice</t>
  </si>
  <si>
    <t>39.02.01</t>
  </si>
  <si>
    <t>119</t>
  </si>
  <si>
    <t>Venituri din vanzarea unor bunuri apartinand domeniului privat</t>
  </si>
  <si>
    <t>39.02.07</t>
  </si>
  <si>
    <t>137</t>
  </si>
  <si>
    <t>IV.  SUBVENTII (cod 00.18)</t>
  </si>
  <si>
    <t>00.17</t>
  </si>
  <si>
    <t>138</t>
  </si>
  <si>
    <t>SUBVENTII DE LA ALTE NIVELE ALE ADMINISTRATIEI PUBLICE (cod 42.02+43.02)</t>
  </si>
  <si>
    <t>00.18</t>
  </si>
  <si>
    <t>139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</si>
  <si>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</si>
  <si>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</si>
  <si>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157</t>
  </si>
  <si>
    <t>Subvenţii de la bugetul de stat către bugetele locale pentru finantarea investitiilor în sănătate(cod 42.02.16.01+42.02.16.02+42.02.16.03)</t>
  </si>
  <si>
    <t>42.02.16</t>
  </si>
  <si>
    <t>158</t>
  </si>
  <si>
    <t>Subvenţii de la bugetul de stat către bugetele locale pentru finanţarea aparaturii medicale şi echipamentelor de comunicaţii în urgenţă în sănătate</t>
  </si>
  <si>
    <t>42.02.16.01</t>
  </si>
  <si>
    <t>173</t>
  </si>
  <si>
    <t>Subventii pentru acordarea ajutorului pentru incalzirea locuintei si a suplimentului de energie alocate pentru consumul de combustibili solizi si/sau petrolieri</t>
  </si>
  <si>
    <t>42.02.34</t>
  </si>
  <si>
    <t>178</t>
  </si>
  <si>
    <t>Subventii din bugetul de stat pentru finantarea sanatatii</t>
  </si>
  <si>
    <t>42.02.41</t>
  </si>
  <si>
    <t>197</t>
  </si>
  <si>
    <t>Finantarea programelor nationale de dezvoltare locala</t>
  </si>
  <si>
    <t>42.02.65</t>
  </si>
  <si>
    <t>200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</si>
  <si>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</si>
  <si>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</si>
  <si>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228</t>
  </si>
  <si>
    <t>Subventii de la alte administratii (cod. 43.02.01+43.02.04+43.02.07+43.02.08+43.02.20+43.02.21)</t>
  </si>
  <si>
    <t>43.02</t>
  </si>
  <si>
    <t>232</t>
  </si>
  <si>
    <t>Subventii primite  de la bugetele consiliilor locale si judetene pentru ajutoare  în situatii de extrema dificultate</t>
  </si>
  <si>
    <t>43.02.08</t>
  </si>
  <si>
    <t>323</t>
  </si>
  <si>
    <t>Sume primite de la UE/alti donatori in contul platilor efectuate si prefinantari aferente cadrului financiar 2014-2020</t>
  </si>
  <si>
    <t>48.02</t>
  </si>
  <si>
    <t>324</t>
  </si>
  <si>
    <t>Fondul European de Dezvoltare Regionala (FEDR)</t>
  </si>
  <si>
    <t>48.02.01</t>
  </si>
  <si>
    <t>325</t>
  </si>
  <si>
    <t xml:space="preserve">  Sume primite in contul platilor efectuate in anul curent</t>
  </si>
  <si>
    <t>48.02.01.01</t>
  </si>
  <si>
    <t>326</t>
  </si>
  <si>
    <t xml:space="preserve">  Sume primite in contul platilor efectuate in anii anteriori</t>
  </si>
  <si>
    <t>48.02.01.02</t>
  </si>
  <si>
    <t>328</t>
  </si>
  <si>
    <t>Fondul Social European (FSE)</t>
  </si>
  <si>
    <t>48.02.02</t>
  </si>
  <si>
    <t>329</t>
  </si>
  <si>
    <t>48.02.02.01</t>
  </si>
  <si>
    <t>330</t>
  </si>
  <si>
    <t>48.02.02.02</t>
  </si>
  <si>
    <t>331</t>
  </si>
  <si>
    <t xml:space="preserve">  Prefinantare</t>
  </si>
  <si>
    <t>48.02.02.03</t>
  </si>
  <si>
    <t>332</t>
  </si>
  <si>
    <t>Fondul de Coeziune (FC)</t>
  </si>
  <si>
    <t>48.02.03</t>
  </si>
  <si>
    <t>333</t>
  </si>
  <si>
    <t>48.02.03.01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</si>
  <si>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</si>
  <si>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</si>
  <si>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</si>
  <si>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</si>
  <si>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</si>
  <si>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</si>
  <si>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</si>
  <si>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</si>
  <si>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</si>
  <si>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</si>
  <si>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</si>
  <si>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</si>
  <si>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</si>
  <si>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</si>
  <si>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</si>
  <si>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ANEXA NR. 1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</si>
</sst>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wrapText="1" shrinkToFit="1"/>
    </xf>
    <xf numFmtId="0" fontId="6" fillId="0" borderId="0" xfId="0" applyFont="1" applyAlignment="1"/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4"/>
  <sheetViews>
    <sheetView tabSelected="1" topLeftCell="B1" workbookViewId="0">
      <selection activeCell="Q8" sqref="Q8"/>
    </sheetView>
  </sheetViews>
  <sheetFormatPr defaultColWidth="9.140625" defaultRowHeight="15"/>
  <cols>
    <col min="1" max="1" width="3.7109375" hidden="1" customWidth="1"/>
    <col min="2" max="2" width="39.42578125" customWidth="1"/>
    <col min="3" max="3" width="11.7109375" customWidth="1"/>
    <col min="4" max="4" width="12.5703125" customWidth="1"/>
    <col min="5" max="5" width="14" customWidth="1"/>
    <col min="6" max="7" width="14.42578125" hidden="1" customWidth="1"/>
    <col min="8" max="8" width="0.7109375" hidden="1" customWidth="1"/>
    <col min="9" max="9" width="12.7109375" customWidth="1"/>
    <col min="10" max="11" width="14.42578125" hidden="1" customWidth="1"/>
  </cols>
  <sheetData>
    <row r="1" spans="1:11">
      <c r="A1" s="10" t="s">
        <v>275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0" t="s">
        <v>264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70.150000000000006" customHeight="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1" customFormat="1" ht="15.75" thickBot="1">
      <c r="A6" s="13" t="s">
        <v>2</v>
      </c>
      <c r="B6" s="13"/>
      <c r="C6" s="13" t="s">
        <v>3</v>
      </c>
      <c r="D6" s="13" t="s">
        <v>4</v>
      </c>
      <c r="E6" s="13" t="s">
        <v>5</v>
      </c>
      <c r="F6" s="13" t="s">
        <v>6</v>
      </c>
      <c r="G6" s="13"/>
      <c r="H6" s="13"/>
      <c r="I6" s="13" t="s">
        <v>7</v>
      </c>
      <c r="J6" s="13" t="s">
        <v>8</v>
      </c>
      <c r="K6" s="13" t="s">
        <v>9</v>
      </c>
    </row>
    <row r="7" spans="1:11" s="1" customFormat="1" ht="15.75" thickBot="1">
      <c r="A7" s="13"/>
      <c r="B7" s="13"/>
      <c r="C7" s="13"/>
      <c r="D7" s="13"/>
      <c r="E7" s="13"/>
      <c r="F7" s="13" t="s">
        <v>10</v>
      </c>
      <c r="G7" s="13" t="s">
        <v>11</v>
      </c>
      <c r="H7" s="13" t="s">
        <v>12</v>
      </c>
      <c r="I7" s="13"/>
      <c r="J7" s="13"/>
      <c r="K7" s="13"/>
    </row>
    <row r="8" spans="1:11" s="1" customFormat="1" ht="15.75" thickBo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s="1" customFormat="1" ht="15.75" thickBo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s="1" customFormat="1" ht="15.75" thickBot="1">
      <c r="A10" s="13" t="s">
        <v>13</v>
      </c>
      <c r="B10" s="13"/>
      <c r="C10" s="2" t="s">
        <v>14</v>
      </c>
      <c r="D10" s="2">
        <v>1</v>
      </c>
      <c r="E10" s="2">
        <v>2</v>
      </c>
      <c r="F10" s="2" t="s">
        <v>15</v>
      </c>
      <c r="G10" s="2">
        <v>4</v>
      </c>
      <c r="H10" s="2">
        <v>5</v>
      </c>
      <c r="I10" s="2">
        <v>6</v>
      </c>
      <c r="J10" s="2">
        <v>7</v>
      </c>
      <c r="K10" s="2" t="s">
        <v>16</v>
      </c>
    </row>
    <row r="11" spans="1:11" s="1" customFormat="1" ht="31.5">
      <c r="A11" s="3" t="s">
        <v>17</v>
      </c>
      <c r="B11" s="3" t="s">
        <v>18</v>
      </c>
      <c r="C11" s="3" t="s">
        <v>19</v>
      </c>
      <c r="D11" s="4">
        <f>D13+D68+D72+D83</f>
        <v>76253070</v>
      </c>
      <c r="E11" s="4">
        <f>E13+E68+E72+E83</f>
        <v>95572930</v>
      </c>
      <c r="F11" s="4">
        <f t="shared" ref="F11:F42" si="0">G11+H11</f>
        <v>65731385</v>
      </c>
      <c r="G11" s="4">
        <f>G13+G68+G72+G83</f>
        <v>8648743</v>
      </c>
      <c r="H11" s="4">
        <f>H13+H68+H72+H83</f>
        <v>57082642</v>
      </c>
      <c r="I11" s="4">
        <f>I13+I68+I72+I83</f>
        <v>56250296</v>
      </c>
      <c r="J11" s="4">
        <f>J13+J68+J72+J83</f>
        <v>834392</v>
      </c>
      <c r="K11" s="4">
        <f t="shared" ref="K11:K42" si="1">F11-I11-J11</f>
        <v>8646697</v>
      </c>
    </row>
    <row r="12" spans="1:11" s="1" customFormat="1" ht="21">
      <c r="A12" s="3" t="s">
        <v>20</v>
      </c>
      <c r="B12" s="3" t="s">
        <v>21</v>
      </c>
      <c r="C12" s="3" t="s">
        <v>22</v>
      </c>
      <c r="D12" s="4">
        <f>D13-D35+D68</f>
        <v>29250670</v>
      </c>
      <c r="E12" s="4">
        <f>E13-E35+E68</f>
        <v>31164310</v>
      </c>
      <c r="F12" s="4">
        <f t="shared" si="0"/>
        <v>38237420</v>
      </c>
      <c r="G12" s="4">
        <f>G13-G35+G68</f>
        <v>8041048</v>
      </c>
      <c r="H12" s="4">
        <f>H13-H35+H68</f>
        <v>30196372</v>
      </c>
      <c r="I12" s="4">
        <f>I13-I35+I68</f>
        <v>29822318</v>
      </c>
      <c r="J12" s="4">
        <f>J13-J35+J68</f>
        <v>299972</v>
      </c>
      <c r="K12" s="4">
        <f t="shared" si="1"/>
        <v>8115130</v>
      </c>
    </row>
    <row r="13" spans="1:11" s="1" customFormat="1">
      <c r="A13" s="3" t="s">
        <v>23</v>
      </c>
      <c r="B13" s="3" t="s">
        <v>24</v>
      </c>
      <c r="C13" s="3" t="s">
        <v>25</v>
      </c>
      <c r="D13" s="4">
        <f>D14+D49</f>
        <v>37468670</v>
      </c>
      <c r="E13" s="4">
        <f>E14+E49</f>
        <v>48110970</v>
      </c>
      <c r="F13" s="4">
        <f t="shared" si="0"/>
        <v>55010840</v>
      </c>
      <c r="G13" s="4">
        <f>G14+G49</f>
        <v>8041048</v>
      </c>
      <c r="H13" s="4">
        <f>H14+H49</f>
        <v>46969792</v>
      </c>
      <c r="I13" s="4">
        <f>I14+I49</f>
        <v>46595738</v>
      </c>
      <c r="J13" s="4">
        <f>J14+J49</f>
        <v>299972</v>
      </c>
      <c r="K13" s="4">
        <f t="shared" si="1"/>
        <v>8115130</v>
      </c>
    </row>
    <row r="14" spans="1:11" s="1" customFormat="1" ht="21">
      <c r="A14" s="3" t="s">
        <v>26</v>
      </c>
      <c r="B14" s="3" t="s">
        <v>27</v>
      </c>
      <c r="C14" s="3" t="s">
        <v>28</v>
      </c>
      <c r="D14" s="4">
        <f>D15+D23+D34+D46</f>
        <v>29343070</v>
      </c>
      <c r="E14" s="4">
        <f>E15+E23+E34+E46</f>
        <v>38653600</v>
      </c>
      <c r="F14" s="4">
        <f t="shared" si="0"/>
        <v>41531303</v>
      </c>
      <c r="G14" s="4">
        <f>G15+G23+G34+G46</f>
        <v>3587352</v>
      </c>
      <c r="H14" s="4">
        <f>H15+H23+H34+H46</f>
        <v>37943951</v>
      </c>
      <c r="I14" s="4">
        <f>I15+I23+I34+I46</f>
        <v>37996239</v>
      </c>
      <c r="J14" s="4">
        <f>J15+J23+J34+J46</f>
        <v>74258</v>
      </c>
      <c r="K14" s="4">
        <f t="shared" si="1"/>
        <v>3460806</v>
      </c>
    </row>
    <row r="15" spans="1:11" s="1" customFormat="1" ht="21">
      <c r="A15" s="3" t="s">
        <v>29</v>
      </c>
      <c r="B15" s="3" t="s">
        <v>30</v>
      </c>
      <c r="C15" s="3" t="s">
        <v>31</v>
      </c>
      <c r="D15" s="4">
        <f>+D16</f>
        <v>14721000</v>
      </c>
      <c r="E15" s="4">
        <f>+E16</f>
        <v>14732930</v>
      </c>
      <c r="F15" s="4">
        <f t="shared" si="0"/>
        <v>14219687</v>
      </c>
      <c r="G15" s="4">
        <f>+G16</f>
        <v>0</v>
      </c>
      <c r="H15" s="4">
        <f>+H16</f>
        <v>14219687</v>
      </c>
      <c r="I15" s="4">
        <f>+I16</f>
        <v>14219687</v>
      </c>
      <c r="J15" s="4">
        <f>+J16</f>
        <v>0</v>
      </c>
      <c r="K15" s="4">
        <f t="shared" si="1"/>
        <v>0</v>
      </c>
    </row>
    <row r="16" spans="1:11" s="1" customFormat="1" ht="31.5">
      <c r="A16" s="3" t="s">
        <v>32</v>
      </c>
      <c r="B16" s="3" t="s">
        <v>33</v>
      </c>
      <c r="C16" s="3" t="s">
        <v>34</v>
      </c>
      <c r="D16" s="4">
        <f>D17+D19</f>
        <v>14721000</v>
      </c>
      <c r="E16" s="4">
        <f>E17+E19</f>
        <v>14732930</v>
      </c>
      <c r="F16" s="4">
        <f t="shared" si="0"/>
        <v>14219687</v>
      </c>
      <c r="G16" s="4">
        <f>G17+G19</f>
        <v>0</v>
      </c>
      <c r="H16" s="4">
        <f>H17+H19</f>
        <v>14219687</v>
      </c>
      <c r="I16" s="4">
        <f>I17+I19</f>
        <v>14219687</v>
      </c>
      <c r="J16" s="4">
        <f>J17+J19</f>
        <v>0</v>
      </c>
      <c r="K16" s="4">
        <f t="shared" si="1"/>
        <v>0</v>
      </c>
    </row>
    <row r="17" spans="1:11" s="1" customFormat="1">
      <c r="A17" s="3" t="s">
        <v>35</v>
      </c>
      <c r="B17" s="3" t="s">
        <v>36</v>
      </c>
      <c r="C17" s="3" t="s">
        <v>37</v>
      </c>
      <c r="D17" s="4">
        <f>+D18</f>
        <v>54000</v>
      </c>
      <c r="E17" s="4">
        <f>+E18</f>
        <v>54000</v>
      </c>
      <c r="F17" s="4">
        <f t="shared" si="0"/>
        <v>45135</v>
      </c>
      <c r="G17" s="4">
        <f>+G18</f>
        <v>0</v>
      </c>
      <c r="H17" s="4">
        <f>+H18</f>
        <v>45135</v>
      </c>
      <c r="I17" s="4">
        <f>+I18</f>
        <v>45135</v>
      </c>
      <c r="J17" s="4">
        <f>+J18</f>
        <v>0</v>
      </c>
      <c r="K17" s="4">
        <f t="shared" si="1"/>
        <v>0</v>
      </c>
    </row>
    <row r="18" spans="1:11" s="1" customFormat="1" ht="21">
      <c r="A18" s="3" t="s">
        <v>38</v>
      </c>
      <c r="B18" s="3" t="s">
        <v>39</v>
      </c>
      <c r="C18" s="3" t="s">
        <v>40</v>
      </c>
      <c r="D18" s="4">
        <v>54000</v>
      </c>
      <c r="E18" s="4">
        <v>54000</v>
      </c>
      <c r="F18" s="4">
        <f t="shared" si="0"/>
        <v>45135</v>
      </c>
      <c r="G18" s="4">
        <v>0</v>
      </c>
      <c r="H18" s="4">
        <v>45135</v>
      </c>
      <c r="I18" s="4">
        <v>45135</v>
      </c>
      <c r="J18" s="4">
        <v>0</v>
      </c>
      <c r="K18" s="4">
        <f t="shared" si="1"/>
        <v>0</v>
      </c>
    </row>
    <row r="19" spans="1:11" s="1" customFormat="1" ht="21">
      <c r="A19" s="3" t="s">
        <v>41</v>
      </c>
      <c r="B19" s="3" t="s">
        <v>42</v>
      </c>
      <c r="C19" s="3" t="s">
        <v>43</v>
      </c>
      <c r="D19" s="4">
        <f>D20+D21+D22</f>
        <v>14667000</v>
      </c>
      <c r="E19" s="4">
        <f>E20+E21+E22</f>
        <v>14678930</v>
      </c>
      <c r="F19" s="4">
        <f t="shared" si="0"/>
        <v>14174552</v>
      </c>
      <c r="G19" s="4">
        <f>G20+G21+G22</f>
        <v>0</v>
      </c>
      <c r="H19" s="4">
        <f>H20+H21+H22</f>
        <v>14174552</v>
      </c>
      <c r="I19" s="4">
        <f>I20+I21+I22</f>
        <v>14174552</v>
      </c>
      <c r="J19" s="4">
        <f>J20+J21+J22</f>
        <v>0</v>
      </c>
      <c r="K19" s="4">
        <f t="shared" si="1"/>
        <v>0</v>
      </c>
    </row>
    <row r="20" spans="1:11" s="1" customFormat="1">
      <c r="A20" s="3" t="s">
        <v>44</v>
      </c>
      <c r="B20" s="3" t="s">
        <v>45</v>
      </c>
      <c r="C20" s="3" t="s">
        <v>46</v>
      </c>
      <c r="D20" s="4">
        <v>12523000</v>
      </c>
      <c r="E20" s="4">
        <v>12523000</v>
      </c>
      <c r="F20" s="4">
        <f t="shared" si="0"/>
        <v>12018624</v>
      </c>
      <c r="G20" s="4">
        <v>0</v>
      </c>
      <c r="H20" s="4">
        <v>12018624</v>
      </c>
      <c r="I20" s="4">
        <v>12018624</v>
      </c>
      <c r="J20" s="4">
        <v>0</v>
      </c>
      <c r="K20" s="4">
        <f t="shared" si="1"/>
        <v>0</v>
      </c>
    </row>
    <row r="21" spans="1:11" s="1" customFormat="1" ht="21">
      <c r="A21" s="3" t="s">
        <v>47</v>
      </c>
      <c r="B21" s="3" t="s">
        <v>48</v>
      </c>
      <c r="C21" s="3" t="s">
        <v>49</v>
      </c>
      <c r="D21" s="4">
        <v>844000</v>
      </c>
      <c r="E21" s="4">
        <v>855930</v>
      </c>
      <c r="F21" s="4">
        <f t="shared" si="0"/>
        <v>855928</v>
      </c>
      <c r="G21" s="4">
        <v>0</v>
      </c>
      <c r="H21" s="4">
        <v>855928</v>
      </c>
      <c r="I21" s="4">
        <v>855928</v>
      </c>
      <c r="J21" s="4">
        <v>0</v>
      </c>
      <c r="K21" s="4">
        <f t="shared" si="1"/>
        <v>0</v>
      </c>
    </row>
    <row r="22" spans="1:11" s="1" customFormat="1" ht="21">
      <c r="A22" s="3" t="s">
        <v>50</v>
      </c>
      <c r="B22" s="3" t="s">
        <v>51</v>
      </c>
      <c r="C22" s="3" t="s">
        <v>52</v>
      </c>
      <c r="D22" s="4">
        <v>1300000</v>
      </c>
      <c r="E22" s="4">
        <v>1300000</v>
      </c>
      <c r="F22" s="4">
        <f t="shared" si="0"/>
        <v>1300000</v>
      </c>
      <c r="G22" s="4">
        <v>0</v>
      </c>
      <c r="H22" s="4">
        <v>1300000</v>
      </c>
      <c r="I22" s="4">
        <v>1300000</v>
      </c>
      <c r="J22" s="4">
        <v>0</v>
      </c>
      <c r="K22" s="4">
        <f t="shared" si="1"/>
        <v>0</v>
      </c>
    </row>
    <row r="23" spans="1:11" s="1" customFormat="1" ht="21">
      <c r="A23" s="3" t="s">
        <v>53</v>
      </c>
      <c r="B23" s="3" t="s">
        <v>54</v>
      </c>
      <c r="C23" s="3" t="s">
        <v>55</v>
      </c>
      <c r="D23" s="4">
        <f>D24</f>
        <v>4560860</v>
      </c>
      <c r="E23" s="4">
        <f>E24</f>
        <v>4846860</v>
      </c>
      <c r="F23" s="4">
        <f t="shared" si="0"/>
        <v>7616508</v>
      </c>
      <c r="G23" s="4">
        <f>G24</f>
        <v>2903629</v>
      </c>
      <c r="H23" s="4">
        <f>H24</f>
        <v>4712879</v>
      </c>
      <c r="I23" s="4">
        <f>I24</f>
        <v>4815119</v>
      </c>
      <c r="J23" s="4">
        <f>J24</f>
        <v>42120</v>
      </c>
      <c r="K23" s="4">
        <f t="shared" si="1"/>
        <v>2759269</v>
      </c>
    </row>
    <row r="24" spans="1:11" s="1" customFormat="1" ht="21">
      <c r="A24" s="3" t="s">
        <v>56</v>
      </c>
      <c r="B24" s="3" t="s">
        <v>57</v>
      </c>
      <c r="C24" s="3" t="s">
        <v>58</v>
      </c>
      <c r="D24" s="4">
        <f>D25+D28+D32+D33</f>
        <v>4560860</v>
      </c>
      <c r="E24" s="4">
        <f>E25+E28+E32+E33</f>
        <v>4846860</v>
      </c>
      <c r="F24" s="4">
        <f t="shared" si="0"/>
        <v>7616508</v>
      </c>
      <c r="G24" s="4">
        <f>G25+G28+G32+G33</f>
        <v>2903629</v>
      </c>
      <c r="H24" s="4">
        <f>H25+H28+H32+H33</f>
        <v>4712879</v>
      </c>
      <c r="I24" s="4">
        <f>I25+I28+I32+I33</f>
        <v>4815119</v>
      </c>
      <c r="J24" s="4">
        <f>J25+J28+J32+J33</f>
        <v>42120</v>
      </c>
      <c r="K24" s="4">
        <f t="shared" si="1"/>
        <v>2759269</v>
      </c>
    </row>
    <row r="25" spans="1:11" s="1" customFormat="1" ht="21">
      <c r="A25" s="3" t="s">
        <v>59</v>
      </c>
      <c r="B25" s="3" t="s">
        <v>60</v>
      </c>
      <c r="C25" s="3" t="s">
        <v>61</v>
      </c>
      <c r="D25" s="4">
        <f>D26+D27</f>
        <v>2932100</v>
      </c>
      <c r="E25" s="4">
        <f>E26+E27</f>
        <v>3108100</v>
      </c>
      <c r="F25" s="4">
        <f t="shared" si="0"/>
        <v>5278107</v>
      </c>
      <c r="G25" s="4">
        <f>G26+G27</f>
        <v>2212328</v>
      </c>
      <c r="H25" s="4">
        <f>H26+H27</f>
        <v>3065779</v>
      </c>
      <c r="I25" s="4">
        <f>I26+I27</f>
        <v>3125402</v>
      </c>
      <c r="J25" s="4">
        <f>J26+J27</f>
        <v>12652</v>
      </c>
      <c r="K25" s="4">
        <f t="shared" si="1"/>
        <v>2140053</v>
      </c>
    </row>
    <row r="26" spans="1:11" s="1" customFormat="1" ht="21">
      <c r="A26" s="3" t="s">
        <v>62</v>
      </c>
      <c r="B26" s="3" t="s">
        <v>63</v>
      </c>
      <c r="C26" s="3" t="s">
        <v>64</v>
      </c>
      <c r="D26" s="4">
        <v>1231600</v>
      </c>
      <c r="E26" s="4">
        <v>1277600</v>
      </c>
      <c r="F26" s="4">
        <f t="shared" si="0"/>
        <v>1633304</v>
      </c>
      <c r="G26" s="4">
        <v>337764</v>
      </c>
      <c r="H26" s="4">
        <v>1295540</v>
      </c>
      <c r="I26" s="4">
        <v>1291033</v>
      </c>
      <c r="J26" s="4">
        <v>12312</v>
      </c>
      <c r="K26" s="4">
        <f t="shared" si="1"/>
        <v>329959</v>
      </c>
    </row>
    <row r="27" spans="1:11" s="1" customFormat="1">
      <c r="A27" s="3" t="s">
        <v>65</v>
      </c>
      <c r="B27" s="3" t="s">
        <v>66</v>
      </c>
      <c r="C27" s="3" t="s">
        <v>67</v>
      </c>
      <c r="D27" s="4">
        <v>1700500</v>
      </c>
      <c r="E27" s="4">
        <v>1830500</v>
      </c>
      <c r="F27" s="4">
        <f t="shared" si="0"/>
        <v>3644803</v>
      </c>
      <c r="G27" s="4">
        <v>1874564</v>
      </c>
      <c r="H27" s="4">
        <v>1770239</v>
      </c>
      <c r="I27" s="4">
        <v>1834369</v>
      </c>
      <c r="J27" s="4">
        <v>340</v>
      </c>
      <c r="K27" s="4">
        <f t="shared" si="1"/>
        <v>1810094</v>
      </c>
    </row>
    <row r="28" spans="1:11" s="1" customFormat="1" ht="21">
      <c r="A28" s="3" t="s">
        <v>68</v>
      </c>
      <c r="B28" s="3" t="s">
        <v>69</v>
      </c>
      <c r="C28" s="3" t="s">
        <v>70</v>
      </c>
      <c r="D28" s="4">
        <f>D29+D30+D31</f>
        <v>1376360</v>
      </c>
      <c r="E28" s="4">
        <f>E29+E30+E31</f>
        <v>1386360</v>
      </c>
      <c r="F28" s="4">
        <f t="shared" si="0"/>
        <v>1880719</v>
      </c>
      <c r="G28" s="4">
        <f>G29+G30+G31</f>
        <v>588655</v>
      </c>
      <c r="H28" s="4">
        <f>H29+H30+H31</f>
        <v>1292064</v>
      </c>
      <c r="I28" s="4">
        <f>I29+I30+I31</f>
        <v>1333205</v>
      </c>
      <c r="J28" s="4">
        <f>J29+J30+J31</f>
        <v>24532</v>
      </c>
      <c r="K28" s="4">
        <f t="shared" si="1"/>
        <v>522982</v>
      </c>
    </row>
    <row r="29" spans="1:11" s="1" customFormat="1" ht="21">
      <c r="A29" s="3" t="s">
        <v>71</v>
      </c>
      <c r="B29" s="3" t="s">
        <v>72</v>
      </c>
      <c r="C29" s="3" t="s">
        <v>73</v>
      </c>
      <c r="D29" s="4">
        <v>891760</v>
      </c>
      <c r="E29" s="4">
        <v>891760</v>
      </c>
      <c r="F29" s="4">
        <f t="shared" si="0"/>
        <v>1045726</v>
      </c>
      <c r="G29" s="4">
        <v>228971</v>
      </c>
      <c r="H29" s="4">
        <v>816755</v>
      </c>
      <c r="I29" s="4">
        <v>839123</v>
      </c>
      <c r="J29" s="4">
        <v>0</v>
      </c>
      <c r="K29" s="4">
        <f t="shared" si="1"/>
        <v>206603</v>
      </c>
    </row>
    <row r="30" spans="1:11" s="1" customFormat="1" ht="21">
      <c r="A30" s="3" t="s">
        <v>74</v>
      </c>
      <c r="B30" s="3" t="s">
        <v>75</v>
      </c>
      <c r="C30" s="3" t="s">
        <v>76</v>
      </c>
      <c r="D30" s="4">
        <v>218700</v>
      </c>
      <c r="E30" s="4">
        <v>218700</v>
      </c>
      <c r="F30" s="4">
        <f t="shared" si="0"/>
        <v>453951</v>
      </c>
      <c r="G30" s="4">
        <v>243490</v>
      </c>
      <c r="H30" s="4">
        <v>210461</v>
      </c>
      <c r="I30" s="4">
        <v>216616</v>
      </c>
      <c r="J30" s="4">
        <v>23306</v>
      </c>
      <c r="K30" s="4">
        <f t="shared" si="1"/>
        <v>214029</v>
      </c>
    </row>
    <row r="31" spans="1:11" s="1" customFormat="1">
      <c r="A31" s="3" t="s">
        <v>77</v>
      </c>
      <c r="B31" s="3" t="s">
        <v>78</v>
      </c>
      <c r="C31" s="3" t="s">
        <v>79</v>
      </c>
      <c r="D31" s="4">
        <v>265900</v>
      </c>
      <c r="E31" s="4">
        <v>275900</v>
      </c>
      <c r="F31" s="4">
        <f t="shared" si="0"/>
        <v>381042</v>
      </c>
      <c r="G31" s="4">
        <v>116194</v>
      </c>
      <c r="H31" s="4">
        <v>264848</v>
      </c>
      <c r="I31" s="4">
        <v>277466</v>
      </c>
      <c r="J31" s="4">
        <v>1226</v>
      </c>
      <c r="K31" s="4">
        <f t="shared" si="1"/>
        <v>102350</v>
      </c>
    </row>
    <row r="32" spans="1:11" s="1" customFormat="1">
      <c r="A32" s="3" t="s">
        <v>80</v>
      </c>
      <c r="B32" s="3" t="s">
        <v>81</v>
      </c>
      <c r="C32" s="3" t="s">
        <v>82</v>
      </c>
      <c r="D32" s="4">
        <v>163400</v>
      </c>
      <c r="E32" s="4">
        <v>189400</v>
      </c>
      <c r="F32" s="4">
        <f t="shared" si="0"/>
        <v>243664</v>
      </c>
      <c r="G32" s="4">
        <v>55652</v>
      </c>
      <c r="H32" s="4">
        <v>188012</v>
      </c>
      <c r="I32" s="4">
        <v>190556</v>
      </c>
      <c r="J32" s="4">
        <v>4936</v>
      </c>
      <c r="K32" s="4">
        <f t="shared" si="1"/>
        <v>48172</v>
      </c>
    </row>
    <row r="33" spans="1:11" s="1" customFormat="1">
      <c r="A33" s="3" t="s">
        <v>83</v>
      </c>
      <c r="B33" s="3" t="s">
        <v>84</v>
      </c>
      <c r="C33" s="3" t="s">
        <v>85</v>
      </c>
      <c r="D33" s="4">
        <v>89000</v>
      </c>
      <c r="E33" s="4">
        <v>163000</v>
      </c>
      <c r="F33" s="4">
        <f t="shared" si="0"/>
        <v>214018</v>
      </c>
      <c r="G33" s="4">
        <v>46994</v>
      </c>
      <c r="H33" s="4">
        <v>167024</v>
      </c>
      <c r="I33" s="4">
        <v>165956</v>
      </c>
      <c r="J33" s="4">
        <v>0</v>
      </c>
      <c r="K33" s="4">
        <f t="shared" si="1"/>
        <v>48062</v>
      </c>
    </row>
    <row r="34" spans="1:11" s="1" customFormat="1" ht="21">
      <c r="A34" s="3" t="s">
        <v>86</v>
      </c>
      <c r="B34" s="3" t="s">
        <v>87</v>
      </c>
      <c r="C34" s="3" t="s">
        <v>88</v>
      </c>
      <c r="D34" s="4">
        <f>D35+D38+D40</f>
        <v>10060510</v>
      </c>
      <c r="E34" s="4">
        <f>E35+E38+E40</f>
        <v>19073110</v>
      </c>
      <c r="F34" s="4">
        <f t="shared" si="0"/>
        <v>19694306</v>
      </c>
      <c r="G34" s="4">
        <f>G35+G38+G40</f>
        <v>682928</v>
      </c>
      <c r="H34" s="4">
        <f>H35+H38+H40</f>
        <v>19011378</v>
      </c>
      <c r="I34" s="4">
        <f>I35+I38+I40</f>
        <v>18961258</v>
      </c>
      <c r="J34" s="4">
        <f>J35+J38+J40</f>
        <v>32117</v>
      </c>
      <c r="K34" s="4">
        <f t="shared" si="1"/>
        <v>700931</v>
      </c>
    </row>
    <row r="35" spans="1:11" s="1" customFormat="1" ht="21">
      <c r="A35" s="3" t="s">
        <v>89</v>
      </c>
      <c r="B35" s="3" t="s">
        <v>90</v>
      </c>
      <c r="C35" s="3" t="s">
        <v>91</v>
      </c>
      <c r="D35" s="4">
        <f>+D36+D37</f>
        <v>8218000</v>
      </c>
      <c r="E35" s="4">
        <f>+E36+E37</f>
        <v>17038000</v>
      </c>
      <c r="F35" s="4">
        <f t="shared" si="0"/>
        <v>16874447</v>
      </c>
      <c r="G35" s="4">
        <f>+G36+G37</f>
        <v>0</v>
      </c>
      <c r="H35" s="4">
        <f>+H36+H37</f>
        <v>16874447</v>
      </c>
      <c r="I35" s="4">
        <f>+I36+I37</f>
        <v>16874447</v>
      </c>
      <c r="J35" s="4">
        <f>+J36+J37</f>
        <v>0</v>
      </c>
      <c r="K35" s="4">
        <f t="shared" si="1"/>
        <v>0</v>
      </c>
    </row>
    <row r="36" spans="1:11" s="1" customFormat="1" ht="42">
      <c r="A36" s="3" t="s">
        <v>92</v>
      </c>
      <c r="B36" s="3" t="s">
        <v>93</v>
      </c>
      <c r="C36" s="3" t="s">
        <v>94</v>
      </c>
      <c r="D36" s="4">
        <v>4731000</v>
      </c>
      <c r="E36" s="4">
        <v>8519000</v>
      </c>
      <c r="F36" s="4">
        <f t="shared" si="0"/>
        <v>8374225</v>
      </c>
      <c r="G36" s="4">
        <v>0</v>
      </c>
      <c r="H36" s="4">
        <v>8374225</v>
      </c>
      <c r="I36" s="4">
        <v>8374225</v>
      </c>
      <c r="J36" s="4">
        <v>0</v>
      </c>
      <c r="K36" s="4">
        <f t="shared" si="1"/>
        <v>0</v>
      </c>
    </row>
    <row r="37" spans="1:11" s="1" customFormat="1" ht="21">
      <c r="A37" s="3" t="s">
        <v>95</v>
      </c>
      <c r="B37" s="3" t="s">
        <v>96</v>
      </c>
      <c r="C37" s="3" t="s">
        <v>97</v>
      </c>
      <c r="D37" s="4">
        <v>3487000</v>
      </c>
      <c r="E37" s="4">
        <v>8519000</v>
      </c>
      <c r="F37" s="4">
        <f t="shared" si="0"/>
        <v>8500222</v>
      </c>
      <c r="G37" s="4">
        <v>0</v>
      </c>
      <c r="H37" s="4">
        <v>8500222</v>
      </c>
      <c r="I37" s="4">
        <v>8500222</v>
      </c>
      <c r="J37" s="4">
        <v>0</v>
      </c>
      <c r="K37" s="4">
        <f t="shared" si="1"/>
        <v>0</v>
      </c>
    </row>
    <row r="38" spans="1:11" s="1" customFormat="1" ht="21">
      <c r="A38" s="3" t="s">
        <v>98</v>
      </c>
      <c r="B38" s="3" t="s">
        <v>99</v>
      </c>
      <c r="C38" s="3" t="s">
        <v>100</v>
      </c>
      <c r="D38" s="4">
        <f>D39</f>
        <v>0</v>
      </c>
      <c r="E38" s="4">
        <f>E39</f>
        <v>0</v>
      </c>
      <c r="F38" s="4">
        <f t="shared" si="0"/>
        <v>682</v>
      </c>
      <c r="G38" s="4">
        <f>G39</f>
        <v>0</v>
      </c>
      <c r="H38" s="4">
        <f>H39</f>
        <v>682</v>
      </c>
      <c r="I38" s="4">
        <f>I39</f>
        <v>682</v>
      </c>
      <c r="J38" s="4">
        <f>J39</f>
        <v>0</v>
      </c>
      <c r="K38" s="4">
        <f t="shared" si="1"/>
        <v>0</v>
      </c>
    </row>
    <row r="39" spans="1:11" s="1" customFormat="1">
      <c r="A39" s="3" t="s">
        <v>101</v>
      </c>
      <c r="B39" s="3" t="s">
        <v>102</v>
      </c>
      <c r="C39" s="3" t="s">
        <v>103</v>
      </c>
      <c r="D39" s="4">
        <v>0</v>
      </c>
      <c r="E39" s="4">
        <v>0</v>
      </c>
      <c r="F39" s="4">
        <f t="shared" si="0"/>
        <v>682</v>
      </c>
      <c r="G39" s="4">
        <v>0</v>
      </c>
      <c r="H39" s="4">
        <v>682</v>
      </c>
      <c r="I39" s="4">
        <v>682</v>
      </c>
      <c r="J39" s="4">
        <v>0</v>
      </c>
      <c r="K39" s="4">
        <f t="shared" si="1"/>
        <v>0</v>
      </c>
    </row>
    <row r="40" spans="1:11" s="1" customFormat="1" ht="31.5">
      <c r="A40" s="3" t="s">
        <v>104</v>
      </c>
      <c r="B40" s="3" t="s">
        <v>105</v>
      </c>
      <c r="C40" s="3" t="s">
        <v>106</v>
      </c>
      <c r="D40" s="4">
        <f>D41+D44+D45</f>
        <v>1842510</v>
      </c>
      <c r="E40" s="4">
        <f>E41+E44+E45</f>
        <v>2035110</v>
      </c>
      <c r="F40" s="4">
        <f t="shared" si="0"/>
        <v>2819177</v>
      </c>
      <c r="G40" s="4">
        <f>G41+G44+G45</f>
        <v>682928</v>
      </c>
      <c r="H40" s="4">
        <f>H41+H44+H45</f>
        <v>2136249</v>
      </c>
      <c r="I40" s="4">
        <f>I41+I44+I45</f>
        <v>2086129</v>
      </c>
      <c r="J40" s="4">
        <f>J41+J44+J45</f>
        <v>32117</v>
      </c>
      <c r="K40" s="4">
        <f t="shared" si="1"/>
        <v>700931</v>
      </c>
    </row>
    <row r="41" spans="1:11" s="1" customFormat="1" ht="21">
      <c r="A41" s="3" t="s">
        <v>107</v>
      </c>
      <c r="B41" s="3" t="s">
        <v>108</v>
      </c>
      <c r="C41" s="3" t="s">
        <v>109</v>
      </c>
      <c r="D41" s="4">
        <f>D42+D43</f>
        <v>1427500</v>
      </c>
      <c r="E41" s="4">
        <f>E42+E43</f>
        <v>1524100</v>
      </c>
      <c r="F41" s="4">
        <f t="shared" si="0"/>
        <v>2202820</v>
      </c>
      <c r="G41" s="4">
        <f>G42+G43</f>
        <v>601510</v>
      </c>
      <c r="H41" s="4">
        <f>H42+H43</f>
        <v>1601310</v>
      </c>
      <c r="I41" s="4">
        <f>I42+I43</f>
        <v>1564477</v>
      </c>
      <c r="J41" s="4">
        <f>J42+J43</f>
        <v>26257</v>
      </c>
      <c r="K41" s="4">
        <f t="shared" si="1"/>
        <v>612086</v>
      </c>
    </row>
    <row r="42" spans="1:11" s="1" customFormat="1" ht="21">
      <c r="A42" s="3" t="s">
        <v>110</v>
      </c>
      <c r="B42" s="3" t="s">
        <v>111</v>
      </c>
      <c r="C42" s="3" t="s">
        <v>112</v>
      </c>
      <c r="D42" s="4">
        <v>1043100</v>
      </c>
      <c r="E42" s="4">
        <v>1139700</v>
      </c>
      <c r="F42" s="4">
        <f t="shared" si="0"/>
        <v>1644077</v>
      </c>
      <c r="G42" s="4">
        <v>449860</v>
      </c>
      <c r="H42" s="4">
        <v>1194217</v>
      </c>
      <c r="I42" s="4">
        <v>1161326</v>
      </c>
      <c r="J42" s="4">
        <v>20305</v>
      </c>
      <c r="K42" s="4">
        <f t="shared" si="1"/>
        <v>462446</v>
      </c>
    </row>
    <row r="43" spans="1:11" s="1" customFormat="1" ht="21">
      <c r="A43" s="3" t="s">
        <v>113</v>
      </c>
      <c r="B43" s="3" t="s">
        <v>114</v>
      </c>
      <c r="C43" s="3" t="s">
        <v>115</v>
      </c>
      <c r="D43" s="4">
        <v>384400</v>
      </c>
      <c r="E43" s="4">
        <v>384400</v>
      </c>
      <c r="F43" s="4">
        <f t="shared" ref="F43:F74" si="2">G43+H43</f>
        <v>558743</v>
      </c>
      <c r="G43" s="4">
        <v>151650</v>
      </c>
      <c r="H43" s="4">
        <v>407093</v>
      </c>
      <c r="I43" s="4">
        <v>403151</v>
      </c>
      <c r="J43" s="4">
        <v>5952</v>
      </c>
      <c r="K43" s="4">
        <f t="shared" ref="K43:K74" si="3">F43-I43-J43</f>
        <v>149640</v>
      </c>
    </row>
    <row r="44" spans="1:11" s="1" customFormat="1" ht="21">
      <c r="A44" s="3" t="s">
        <v>116</v>
      </c>
      <c r="B44" s="3" t="s">
        <v>117</v>
      </c>
      <c r="C44" s="3" t="s">
        <v>118</v>
      </c>
      <c r="D44" s="4">
        <v>374300</v>
      </c>
      <c r="E44" s="4">
        <v>455300</v>
      </c>
      <c r="F44" s="4">
        <f t="shared" si="2"/>
        <v>522775</v>
      </c>
      <c r="G44" s="4">
        <v>49200</v>
      </c>
      <c r="H44" s="4">
        <v>473575</v>
      </c>
      <c r="I44" s="4">
        <v>461417</v>
      </c>
      <c r="J44" s="4">
        <v>0</v>
      </c>
      <c r="K44" s="4">
        <f t="shared" si="3"/>
        <v>61358</v>
      </c>
    </row>
    <row r="45" spans="1:11" s="1" customFormat="1" ht="31.5">
      <c r="A45" s="3" t="s">
        <v>119</v>
      </c>
      <c r="B45" s="3" t="s">
        <v>120</v>
      </c>
      <c r="C45" s="3" t="s">
        <v>121</v>
      </c>
      <c r="D45" s="4">
        <v>40710</v>
      </c>
      <c r="E45" s="4">
        <v>55710</v>
      </c>
      <c r="F45" s="4">
        <f t="shared" si="2"/>
        <v>93582</v>
      </c>
      <c r="G45" s="4">
        <v>32218</v>
      </c>
      <c r="H45" s="4">
        <v>61364</v>
      </c>
      <c r="I45" s="4">
        <v>60235</v>
      </c>
      <c r="J45" s="4">
        <v>5860</v>
      </c>
      <c r="K45" s="4">
        <f t="shared" si="3"/>
        <v>27487</v>
      </c>
    </row>
    <row r="46" spans="1:11" s="1" customFormat="1" ht="21">
      <c r="A46" s="3" t="s">
        <v>122</v>
      </c>
      <c r="B46" s="3" t="s">
        <v>123</v>
      </c>
      <c r="C46" s="3" t="s">
        <v>124</v>
      </c>
      <c r="D46" s="4">
        <f>D47</f>
        <v>700</v>
      </c>
      <c r="E46" s="4">
        <f>E47</f>
        <v>700</v>
      </c>
      <c r="F46" s="4">
        <f t="shared" si="2"/>
        <v>802</v>
      </c>
      <c r="G46" s="4">
        <f t="shared" ref="G46:J47" si="4">G47</f>
        <v>795</v>
      </c>
      <c r="H46" s="4">
        <f t="shared" si="4"/>
        <v>7</v>
      </c>
      <c r="I46" s="4">
        <f t="shared" si="4"/>
        <v>175</v>
      </c>
      <c r="J46" s="4">
        <f t="shared" si="4"/>
        <v>21</v>
      </c>
      <c r="K46" s="4">
        <f t="shared" si="3"/>
        <v>606</v>
      </c>
    </row>
    <row r="47" spans="1:11" s="1" customFormat="1">
      <c r="A47" s="3" t="s">
        <v>125</v>
      </c>
      <c r="B47" s="3" t="s">
        <v>126</v>
      </c>
      <c r="C47" s="3" t="s">
        <v>127</v>
      </c>
      <c r="D47" s="4">
        <f>D48</f>
        <v>700</v>
      </c>
      <c r="E47" s="4">
        <f>E48</f>
        <v>700</v>
      </c>
      <c r="F47" s="4">
        <f t="shared" si="2"/>
        <v>802</v>
      </c>
      <c r="G47" s="4">
        <f t="shared" si="4"/>
        <v>795</v>
      </c>
      <c r="H47" s="4">
        <f t="shared" si="4"/>
        <v>7</v>
      </c>
      <c r="I47" s="4">
        <f t="shared" si="4"/>
        <v>175</v>
      </c>
      <c r="J47" s="4">
        <f t="shared" si="4"/>
        <v>21</v>
      </c>
      <c r="K47" s="4">
        <f t="shared" si="3"/>
        <v>606</v>
      </c>
    </row>
    <row r="48" spans="1:11" s="1" customFormat="1">
      <c r="A48" s="3" t="s">
        <v>128</v>
      </c>
      <c r="B48" s="3" t="s">
        <v>129</v>
      </c>
      <c r="C48" s="3" t="s">
        <v>130</v>
      </c>
      <c r="D48" s="4">
        <v>700</v>
      </c>
      <c r="E48" s="4">
        <v>700</v>
      </c>
      <c r="F48" s="4">
        <f t="shared" si="2"/>
        <v>802</v>
      </c>
      <c r="G48" s="4">
        <v>795</v>
      </c>
      <c r="H48" s="4">
        <v>7</v>
      </c>
      <c r="I48" s="4">
        <v>175</v>
      </c>
      <c r="J48" s="4">
        <v>21</v>
      </c>
      <c r="K48" s="4">
        <f t="shared" si="3"/>
        <v>606</v>
      </c>
    </row>
    <row r="49" spans="1:11" s="1" customFormat="1">
      <c r="A49" s="3" t="s">
        <v>131</v>
      </c>
      <c r="B49" s="3" t="s">
        <v>132</v>
      </c>
      <c r="C49" s="3" t="s">
        <v>133</v>
      </c>
      <c r="D49" s="4">
        <f>D50+D54</f>
        <v>8125600</v>
      </c>
      <c r="E49" s="4">
        <f>E50+E54</f>
        <v>9457370</v>
      </c>
      <c r="F49" s="4">
        <f t="shared" si="2"/>
        <v>13479537</v>
      </c>
      <c r="G49" s="4">
        <f>G50+G54</f>
        <v>4453696</v>
      </c>
      <c r="H49" s="4">
        <f>H50+H54</f>
        <v>9025841</v>
      </c>
      <c r="I49" s="4">
        <f>I50+I54</f>
        <v>8599499</v>
      </c>
      <c r="J49" s="4">
        <f>J50+J54</f>
        <v>225714</v>
      </c>
      <c r="K49" s="4">
        <f t="shared" si="3"/>
        <v>4654324</v>
      </c>
    </row>
    <row r="50" spans="1:11" s="1" customFormat="1" ht="21">
      <c r="A50" s="3" t="s">
        <v>134</v>
      </c>
      <c r="B50" s="3" t="s">
        <v>135</v>
      </c>
      <c r="C50" s="3" t="s">
        <v>136</v>
      </c>
      <c r="D50" s="4">
        <f>D51</f>
        <v>2766540</v>
      </c>
      <c r="E50" s="4">
        <f>E51</f>
        <v>3638940</v>
      </c>
      <c r="F50" s="4">
        <f t="shared" si="2"/>
        <v>6321498</v>
      </c>
      <c r="G50" s="4">
        <f>G51</f>
        <v>2608257</v>
      </c>
      <c r="H50" s="4">
        <f>H51</f>
        <v>3713241</v>
      </c>
      <c r="I50" s="4">
        <f>I51</f>
        <v>3365550</v>
      </c>
      <c r="J50" s="4">
        <f>J51</f>
        <v>61541</v>
      </c>
      <c r="K50" s="4">
        <f t="shared" si="3"/>
        <v>2894407</v>
      </c>
    </row>
    <row r="51" spans="1:11" s="1" customFormat="1" ht="21">
      <c r="A51" s="3" t="s">
        <v>137</v>
      </c>
      <c r="B51" s="3" t="s">
        <v>138</v>
      </c>
      <c r="C51" s="3" t="s">
        <v>139</v>
      </c>
      <c r="D51" s="4">
        <f>+D52</f>
        <v>2766540</v>
      </c>
      <c r="E51" s="4">
        <f>+E52</f>
        <v>3638940</v>
      </c>
      <c r="F51" s="4">
        <f t="shared" si="2"/>
        <v>6321498</v>
      </c>
      <c r="G51" s="4">
        <f t="shared" ref="G51:J52" si="5">+G52</f>
        <v>2608257</v>
      </c>
      <c r="H51" s="4">
        <f t="shared" si="5"/>
        <v>3713241</v>
      </c>
      <c r="I51" s="4">
        <f t="shared" si="5"/>
        <v>3365550</v>
      </c>
      <c r="J51" s="4">
        <f t="shared" si="5"/>
        <v>61541</v>
      </c>
      <c r="K51" s="4">
        <f t="shared" si="3"/>
        <v>2894407</v>
      </c>
    </row>
    <row r="52" spans="1:11" s="1" customFormat="1">
      <c r="A52" s="3" t="s">
        <v>140</v>
      </c>
      <c r="B52" s="3" t="s">
        <v>141</v>
      </c>
      <c r="C52" s="3" t="s">
        <v>142</v>
      </c>
      <c r="D52" s="4">
        <f>+D53</f>
        <v>2766540</v>
      </c>
      <c r="E52" s="4">
        <f>+E53</f>
        <v>3638940</v>
      </c>
      <c r="F52" s="4">
        <f t="shared" si="2"/>
        <v>6321498</v>
      </c>
      <c r="G52" s="4">
        <f t="shared" si="5"/>
        <v>2608257</v>
      </c>
      <c r="H52" s="4">
        <f t="shared" si="5"/>
        <v>3713241</v>
      </c>
      <c r="I52" s="4">
        <f t="shared" si="5"/>
        <v>3365550</v>
      </c>
      <c r="J52" s="4">
        <f t="shared" si="5"/>
        <v>61541</v>
      </c>
      <c r="K52" s="4">
        <f t="shared" si="3"/>
        <v>2894407</v>
      </c>
    </row>
    <row r="53" spans="1:11" s="1" customFormat="1" ht="21">
      <c r="A53" s="3" t="s">
        <v>143</v>
      </c>
      <c r="B53" s="3" t="s">
        <v>144</v>
      </c>
      <c r="C53" s="3" t="s">
        <v>145</v>
      </c>
      <c r="D53" s="4">
        <v>2766540</v>
      </c>
      <c r="E53" s="4">
        <v>3638940</v>
      </c>
      <c r="F53" s="4">
        <f t="shared" si="2"/>
        <v>6321498</v>
      </c>
      <c r="G53" s="4">
        <v>2608257</v>
      </c>
      <c r="H53" s="4">
        <v>3713241</v>
      </c>
      <c r="I53" s="4">
        <v>3365550</v>
      </c>
      <c r="J53" s="4">
        <v>61541</v>
      </c>
      <c r="K53" s="4">
        <f t="shared" si="3"/>
        <v>2894407</v>
      </c>
    </row>
    <row r="54" spans="1:11" s="1" customFormat="1" ht="21">
      <c r="A54" s="3" t="s">
        <v>146</v>
      </c>
      <c r="B54" s="3" t="s">
        <v>147</v>
      </c>
      <c r="C54" s="3" t="s">
        <v>148</v>
      </c>
      <c r="D54" s="4">
        <f>D55+D58+D60+D63</f>
        <v>5359060</v>
      </c>
      <c r="E54" s="4">
        <f>E55+E58+E60+E63</f>
        <v>5818430</v>
      </c>
      <c r="F54" s="4">
        <f t="shared" si="2"/>
        <v>7158039</v>
      </c>
      <c r="G54" s="4">
        <f>G55+G58+G60+G63</f>
        <v>1845439</v>
      </c>
      <c r="H54" s="4">
        <f>H55+H58+H60+H63</f>
        <v>5312600</v>
      </c>
      <c r="I54" s="4">
        <f>I55+I58+I60+I63</f>
        <v>5233949</v>
      </c>
      <c r="J54" s="4">
        <f>J55+J58+J60+J63</f>
        <v>164173</v>
      </c>
      <c r="K54" s="4">
        <f t="shared" si="3"/>
        <v>1759917</v>
      </c>
    </row>
    <row r="55" spans="1:11" s="1" customFormat="1" ht="42">
      <c r="A55" s="3" t="s">
        <v>149</v>
      </c>
      <c r="B55" s="3" t="s">
        <v>150</v>
      </c>
      <c r="C55" s="3" t="s">
        <v>151</v>
      </c>
      <c r="D55" s="4">
        <f>D56+D57</f>
        <v>4492760</v>
      </c>
      <c r="E55" s="4">
        <f>E56+E57</f>
        <v>4829130</v>
      </c>
      <c r="F55" s="4">
        <f t="shared" si="2"/>
        <v>4236735</v>
      </c>
      <c r="G55" s="4">
        <f>G56+G57</f>
        <v>8716</v>
      </c>
      <c r="H55" s="4">
        <f>H56+H57</f>
        <v>4228019</v>
      </c>
      <c r="I55" s="4">
        <f>I56+I57</f>
        <v>4228582</v>
      </c>
      <c r="J55" s="4">
        <f>J56+J57</f>
        <v>0</v>
      </c>
      <c r="K55" s="4">
        <f t="shared" si="3"/>
        <v>8153</v>
      </c>
    </row>
    <row r="56" spans="1:11" s="1" customFormat="1">
      <c r="A56" s="3" t="s">
        <v>152</v>
      </c>
      <c r="B56" s="3" t="s">
        <v>153</v>
      </c>
      <c r="C56" s="3" t="s">
        <v>154</v>
      </c>
      <c r="D56" s="4">
        <v>1290620</v>
      </c>
      <c r="E56" s="4">
        <v>1291620</v>
      </c>
      <c r="F56" s="4">
        <f t="shared" si="2"/>
        <v>1079892</v>
      </c>
      <c r="G56" s="4">
        <v>0</v>
      </c>
      <c r="H56" s="4">
        <v>1079892</v>
      </c>
      <c r="I56" s="4">
        <v>1079892</v>
      </c>
      <c r="J56" s="4">
        <v>0</v>
      </c>
      <c r="K56" s="4">
        <f t="shared" si="3"/>
        <v>0</v>
      </c>
    </row>
    <row r="57" spans="1:11" s="1" customFormat="1" ht="21">
      <c r="A57" s="3" t="s">
        <v>155</v>
      </c>
      <c r="B57" s="3" t="s">
        <v>156</v>
      </c>
      <c r="C57" s="3" t="s">
        <v>157</v>
      </c>
      <c r="D57" s="4">
        <v>3202140</v>
      </c>
      <c r="E57" s="4">
        <v>3537510</v>
      </c>
      <c r="F57" s="4">
        <f t="shared" si="2"/>
        <v>3156843</v>
      </c>
      <c r="G57" s="4">
        <v>8716</v>
      </c>
      <c r="H57" s="4">
        <v>3148127</v>
      </c>
      <c r="I57" s="4">
        <v>3148690</v>
      </c>
      <c r="J57" s="4">
        <v>0</v>
      </c>
      <c r="K57" s="4">
        <f t="shared" si="3"/>
        <v>8153</v>
      </c>
    </row>
    <row r="58" spans="1:11" s="1" customFormat="1" ht="21">
      <c r="A58" s="3" t="s">
        <v>158</v>
      </c>
      <c r="B58" s="3" t="s">
        <v>159</v>
      </c>
      <c r="C58" s="3" t="s">
        <v>160</v>
      </c>
      <c r="D58" s="4">
        <f>D59</f>
        <v>1100</v>
      </c>
      <c r="E58" s="4">
        <f>E59</f>
        <v>1100</v>
      </c>
      <c r="F58" s="4">
        <f t="shared" si="2"/>
        <v>859</v>
      </c>
      <c r="G58" s="4">
        <f>G59</f>
        <v>0</v>
      </c>
      <c r="H58" s="4">
        <f>H59</f>
        <v>859</v>
      </c>
      <c r="I58" s="4">
        <f>I59</f>
        <v>859</v>
      </c>
      <c r="J58" s="4">
        <f>J59</f>
        <v>0</v>
      </c>
      <c r="K58" s="4">
        <f t="shared" si="3"/>
        <v>0</v>
      </c>
    </row>
    <row r="59" spans="1:11" s="1" customFormat="1">
      <c r="A59" s="3" t="s">
        <v>161</v>
      </c>
      <c r="B59" s="3" t="s">
        <v>162</v>
      </c>
      <c r="C59" s="3" t="s">
        <v>163</v>
      </c>
      <c r="D59" s="4">
        <v>1100</v>
      </c>
      <c r="E59" s="4">
        <v>1100</v>
      </c>
      <c r="F59" s="4">
        <f t="shared" si="2"/>
        <v>859</v>
      </c>
      <c r="G59" s="4">
        <v>0</v>
      </c>
      <c r="H59" s="4">
        <v>859</v>
      </c>
      <c r="I59" s="4">
        <v>859</v>
      </c>
      <c r="J59" s="4">
        <v>0</v>
      </c>
      <c r="K59" s="4">
        <f t="shared" si="3"/>
        <v>0</v>
      </c>
    </row>
    <row r="60" spans="1:11" s="1" customFormat="1" ht="21">
      <c r="A60" s="3" t="s">
        <v>164</v>
      </c>
      <c r="B60" s="3" t="s">
        <v>165</v>
      </c>
      <c r="C60" s="3" t="s">
        <v>166</v>
      </c>
      <c r="D60" s="4">
        <f>D61</f>
        <v>785200</v>
      </c>
      <c r="E60" s="4">
        <f>E61</f>
        <v>865200</v>
      </c>
      <c r="F60" s="4">
        <f t="shared" si="2"/>
        <v>2660469</v>
      </c>
      <c r="G60" s="4">
        <f t="shared" ref="G60:J61" si="6">G61</f>
        <v>1829862</v>
      </c>
      <c r="H60" s="4">
        <f t="shared" si="6"/>
        <v>830607</v>
      </c>
      <c r="I60" s="4">
        <f t="shared" si="6"/>
        <v>872711</v>
      </c>
      <c r="J60" s="4">
        <f t="shared" si="6"/>
        <v>163293</v>
      </c>
      <c r="K60" s="4">
        <f t="shared" si="3"/>
        <v>1624465</v>
      </c>
    </row>
    <row r="61" spans="1:11" s="1" customFormat="1" ht="21">
      <c r="A61" s="3" t="s">
        <v>167</v>
      </c>
      <c r="B61" s="3" t="s">
        <v>168</v>
      </c>
      <c r="C61" s="3" t="s">
        <v>169</v>
      </c>
      <c r="D61" s="4">
        <f>D62</f>
        <v>785200</v>
      </c>
      <c r="E61" s="4">
        <f>E62</f>
        <v>865200</v>
      </c>
      <c r="F61" s="4">
        <f t="shared" si="2"/>
        <v>2660469</v>
      </c>
      <c r="G61" s="4">
        <f t="shared" si="6"/>
        <v>1829862</v>
      </c>
      <c r="H61" s="4">
        <f t="shared" si="6"/>
        <v>830607</v>
      </c>
      <c r="I61" s="4">
        <f t="shared" si="6"/>
        <v>872711</v>
      </c>
      <c r="J61" s="4">
        <f t="shared" si="6"/>
        <v>163293</v>
      </c>
      <c r="K61" s="4">
        <f t="shared" si="3"/>
        <v>1624465</v>
      </c>
    </row>
    <row r="62" spans="1:11" s="1" customFormat="1" ht="21">
      <c r="A62" s="3" t="s">
        <v>170</v>
      </c>
      <c r="B62" s="3" t="s">
        <v>171</v>
      </c>
      <c r="C62" s="3" t="s">
        <v>172</v>
      </c>
      <c r="D62" s="4">
        <v>785200</v>
      </c>
      <c r="E62" s="4">
        <v>865200</v>
      </c>
      <c r="F62" s="4">
        <f t="shared" si="2"/>
        <v>2660469</v>
      </c>
      <c r="G62" s="4">
        <v>1829862</v>
      </c>
      <c r="H62" s="4">
        <v>830607</v>
      </c>
      <c r="I62" s="4">
        <v>872711</v>
      </c>
      <c r="J62" s="4">
        <v>163293</v>
      </c>
      <c r="K62" s="4">
        <f t="shared" si="3"/>
        <v>1624465</v>
      </c>
    </row>
    <row r="63" spans="1:11" s="1" customFormat="1" ht="31.5">
      <c r="A63" s="3" t="s">
        <v>173</v>
      </c>
      <c r="B63" s="3" t="s">
        <v>174</v>
      </c>
      <c r="C63" s="3" t="s">
        <v>175</v>
      </c>
      <c r="D63" s="4">
        <f>+D64+D65</f>
        <v>80000</v>
      </c>
      <c r="E63" s="4">
        <f>+E64+E65</f>
        <v>123000</v>
      </c>
      <c r="F63" s="4">
        <f t="shared" si="2"/>
        <v>259976</v>
      </c>
      <c r="G63" s="4">
        <f>+G64+G65</f>
        <v>6861</v>
      </c>
      <c r="H63" s="4">
        <f>+H64+H65</f>
        <v>253115</v>
      </c>
      <c r="I63" s="4">
        <f>+I64+I65</f>
        <v>131797</v>
      </c>
      <c r="J63" s="4">
        <f>+J64+J65</f>
        <v>880</v>
      </c>
      <c r="K63" s="4">
        <f t="shared" si="3"/>
        <v>127299</v>
      </c>
    </row>
    <row r="64" spans="1:11" s="1" customFormat="1">
      <c r="A64" s="3" t="s">
        <v>176</v>
      </c>
      <c r="B64" s="3" t="s">
        <v>177</v>
      </c>
      <c r="C64" s="3" t="s">
        <v>178</v>
      </c>
      <c r="D64" s="4">
        <v>10000</v>
      </c>
      <c r="E64" s="4">
        <v>15000</v>
      </c>
      <c r="F64" s="4">
        <f t="shared" si="2"/>
        <v>148881</v>
      </c>
      <c r="G64" s="4">
        <v>3886</v>
      </c>
      <c r="H64" s="4">
        <v>144995</v>
      </c>
      <c r="I64" s="4">
        <v>20702</v>
      </c>
      <c r="J64" s="4">
        <v>880</v>
      </c>
      <c r="K64" s="4">
        <f t="shared" si="3"/>
        <v>127299</v>
      </c>
    </row>
    <row r="65" spans="1:11" s="1" customFormat="1" ht="21">
      <c r="A65" s="3" t="s">
        <v>179</v>
      </c>
      <c r="B65" s="3" t="s">
        <v>180</v>
      </c>
      <c r="C65" s="3" t="s">
        <v>181</v>
      </c>
      <c r="D65" s="4">
        <v>70000</v>
      </c>
      <c r="E65" s="4">
        <v>108000</v>
      </c>
      <c r="F65" s="4">
        <f t="shared" si="2"/>
        <v>111095</v>
      </c>
      <c r="G65" s="4">
        <v>2975</v>
      </c>
      <c r="H65" s="4">
        <v>108120</v>
      </c>
      <c r="I65" s="4">
        <v>111095</v>
      </c>
      <c r="J65" s="4">
        <v>0</v>
      </c>
      <c r="K65" s="4">
        <f t="shared" si="3"/>
        <v>0</v>
      </c>
    </row>
    <row r="66" spans="1:11" s="1" customFormat="1" ht="31.5">
      <c r="A66" s="3" t="s">
        <v>182</v>
      </c>
      <c r="B66" s="3" t="s">
        <v>183</v>
      </c>
      <c r="C66" s="3" t="s">
        <v>184</v>
      </c>
      <c r="D66" s="4">
        <v>-8841540</v>
      </c>
      <c r="E66" s="4">
        <v>-7085170</v>
      </c>
      <c r="F66" s="4">
        <f t="shared" si="2"/>
        <v>-6438840</v>
      </c>
      <c r="G66" s="4">
        <v>0</v>
      </c>
      <c r="H66" s="4">
        <v>-6438840</v>
      </c>
      <c r="I66" s="4">
        <v>-6438840</v>
      </c>
      <c r="J66" s="4">
        <v>0</v>
      </c>
      <c r="K66" s="4">
        <f t="shared" si="3"/>
        <v>0</v>
      </c>
    </row>
    <row r="67" spans="1:11" s="1" customFormat="1" ht="21">
      <c r="A67" s="3" t="s">
        <v>185</v>
      </c>
      <c r="B67" s="3" t="s">
        <v>186</v>
      </c>
      <c r="C67" s="3" t="s">
        <v>187</v>
      </c>
      <c r="D67" s="4">
        <v>8841540</v>
      </c>
      <c r="E67" s="4">
        <v>7085170</v>
      </c>
      <c r="F67" s="4">
        <f t="shared" si="2"/>
        <v>6438840</v>
      </c>
      <c r="G67" s="4">
        <v>0</v>
      </c>
      <c r="H67" s="4">
        <v>6438840</v>
      </c>
      <c r="I67" s="4">
        <v>6438840</v>
      </c>
      <c r="J67" s="4">
        <v>0</v>
      </c>
      <c r="K67" s="4">
        <f t="shared" si="3"/>
        <v>0</v>
      </c>
    </row>
    <row r="68" spans="1:11" s="1" customFormat="1" ht="21">
      <c r="A68" s="3" t="s">
        <v>188</v>
      </c>
      <c r="B68" s="3" t="s">
        <v>189</v>
      </c>
      <c r="C68" s="3" t="s">
        <v>190</v>
      </c>
      <c r="D68" s="4">
        <f>D69</f>
        <v>0</v>
      </c>
      <c r="E68" s="4">
        <f>E69</f>
        <v>91340</v>
      </c>
      <c r="F68" s="4">
        <f t="shared" si="2"/>
        <v>101027</v>
      </c>
      <c r="G68" s="4">
        <f>G69</f>
        <v>0</v>
      </c>
      <c r="H68" s="4">
        <f>H69</f>
        <v>101027</v>
      </c>
      <c r="I68" s="4">
        <f>I69</f>
        <v>101027</v>
      </c>
      <c r="J68" s="4">
        <f>J69</f>
        <v>0</v>
      </c>
      <c r="K68" s="4">
        <f t="shared" si="3"/>
        <v>0</v>
      </c>
    </row>
    <row r="69" spans="1:11" s="1" customFormat="1" ht="31.5">
      <c r="A69" s="3" t="s">
        <v>191</v>
      </c>
      <c r="B69" s="3" t="s">
        <v>192</v>
      </c>
      <c r="C69" s="3" t="s">
        <v>193</v>
      </c>
      <c r="D69" s="4">
        <f>D70+D71</f>
        <v>0</v>
      </c>
      <c r="E69" s="4">
        <f>E70+E71</f>
        <v>91340</v>
      </c>
      <c r="F69" s="4">
        <f t="shared" si="2"/>
        <v>101027</v>
      </c>
      <c r="G69" s="4">
        <f>G70+G71</f>
        <v>0</v>
      </c>
      <c r="H69" s="4">
        <f>H70+H71</f>
        <v>101027</v>
      </c>
      <c r="I69" s="4">
        <f>I70+I71</f>
        <v>101027</v>
      </c>
      <c r="J69" s="4">
        <f>J70+J71</f>
        <v>0</v>
      </c>
      <c r="K69" s="4">
        <f t="shared" si="3"/>
        <v>0</v>
      </c>
    </row>
    <row r="70" spans="1:11" s="1" customFormat="1" ht="21">
      <c r="A70" s="3" t="s">
        <v>194</v>
      </c>
      <c r="B70" s="3" t="s">
        <v>195</v>
      </c>
      <c r="C70" s="3" t="s">
        <v>196</v>
      </c>
      <c r="D70" s="4">
        <v>0</v>
      </c>
      <c r="E70" s="4">
        <v>14740</v>
      </c>
      <c r="F70" s="4">
        <f t="shared" si="2"/>
        <v>15222</v>
      </c>
      <c r="G70" s="4">
        <v>0</v>
      </c>
      <c r="H70" s="4">
        <v>15222</v>
      </c>
      <c r="I70" s="4">
        <v>15222</v>
      </c>
      <c r="J70" s="4">
        <v>0</v>
      </c>
      <c r="K70" s="4">
        <f t="shared" si="3"/>
        <v>0</v>
      </c>
    </row>
    <row r="71" spans="1:11" s="1" customFormat="1" ht="21">
      <c r="A71" s="3" t="s">
        <v>197</v>
      </c>
      <c r="B71" s="3" t="s">
        <v>198</v>
      </c>
      <c r="C71" s="3" t="s">
        <v>199</v>
      </c>
      <c r="D71" s="4">
        <v>0</v>
      </c>
      <c r="E71" s="4">
        <v>76600</v>
      </c>
      <c r="F71" s="4">
        <f t="shared" si="2"/>
        <v>85805</v>
      </c>
      <c r="G71" s="4">
        <v>0</v>
      </c>
      <c r="H71" s="4">
        <v>85805</v>
      </c>
      <c r="I71" s="4">
        <v>85805</v>
      </c>
      <c r="J71" s="4">
        <v>0</v>
      </c>
      <c r="K71" s="4">
        <f t="shared" si="3"/>
        <v>0</v>
      </c>
    </row>
    <row r="72" spans="1:11" s="1" customFormat="1" ht="21">
      <c r="A72" s="3" t="s">
        <v>200</v>
      </c>
      <c r="B72" s="3" t="s">
        <v>201</v>
      </c>
      <c r="C72" s="3" t="s">
        <v>202</v>
      </c>
      <c r="D72" s="4">
        <f>D73</f>
        <v>9636450</v>
      </c>
      <c r="E72" s="4">
        <f>E73</f>
        <v>9568350</v>
      </c>
      <c r="F72" s="4">
        <f t="shared" si="2"/>
        <v>5463843</v>
      </c>
      <c r="G72" s="4">
        <f>G73</f>
        <v>128588</v>
      </c>
      <c r="H72" s="4">
        <f>H73</f>
        <v>5335255</v>
      </c>
      <c r="I72" s="4">
        <f>I73</f>
        <v>5338016</v>
      </c>
      <c r="J72" s="4">
        <f>J73</f>
        <v>55313</v>
      </c>
      <c r="K72" s="4">
        <f t="shared" si="3"/>
        <v>70514</v>
      </c>
    </row>
    <row r="73" spans="1:11" s="1" customFormat="1" ht="21">
      <c r="A73" s="3" t="s">
        <v>203</v>
      </c>
      <c r="B73" s="3" t="s">
        <v>204</v>
      </c>
      <c r="C73" s="3" t="s">
        <v>205</v>
      </c>
      <c r="D73" s="4">
        <f>D74+D81</f>
        <v>9636450</v>
      </c>
      <c r="E73" s="4">
        <f>E74+E81</f>
        <v>9568350</v>
      </c>
      <c r="F73" s="4">
        <f t="shared" si="2"/>
        <v>5463843</v>
      </c>
      <c r="G73" s="4">
        <f>G74+G81</f>
        <v>128588</v>
      </c>
      <c r="H73" s="4">
        <f>H74+H81</f>
        <v>5335255</v>
      </c>
      <c r="I73" s="4">
        <f>I74+I81</f>
        <v>5338016</v>
      </c>
      <c r="J73" s="4">
        <f>J74+J81</f>
        <v>55313</v>
      </c>
      <c r="K73" s="4">
        <f t="shared" si="3"/>
        <v>70514</v>
      </c>
    </row>
    <row r="74" spans="1:11" s="1" customFormat="1" ht="94.5">
      <c r="A74" s="3" t="s">
        <v>206</v>
      </c>
      <c r="B74" s="3" t="s">
        <v>207</v>
      </c>
      <c r="C74" s="3" t="s">
        <v>208</v>
      </c>
      <c r="D74" s="4">
        <f>+D75+D77+D78+D79+D80</f>
        <v>9636450</v>
      </c>
      <c r="E74" s="4">
        <f>+E75+E77+E78+E79+E80</f>
        <v>9068350</v>
      </c>
      <c r="F74" s="4">
        <f t="shared" si="2"/>
        <v>4963843</v>
      </c>
      <c r="G74" s="4">
        <f>+G75+G77+G78+G79+G80</f>
        <v>128588</v>
      </c>
      <c r="H74" s="4">
        <f>+H75+H77+H78+H79+H80</f>
        <v>4835255</v>
      </c>
      <c r="I74" s="4">
        <f>+I75+I77+I78+I79+I80</f>
        <v>4838016</v>
      </c>
      <c r="J74" s="4">
        <f>+J75+J77+J78+J79+J80</f>
        <v>55313</v>
      </c>
      <c r="K74" s="4">
        <f t="shared" si="3"/>
        <v>70514</v>
      </c>
    </row>
    <row r="75" spans="1:11" s="1" customFormat="1" ht="42">
      <c r="A75" s="3" t="s">
        <v>209</v>
      </c>
      <c r="B75" s="3" t="s">
        <v>210</v>
      </c>
      <c r="C75" s="3" t="s">
        <v>211</v>
      </c>
      <c r="D75" s="4">
        <f>D76</f>
        <v>0</v>
      </c>
      <c r="E75" s="4">
        <f>E76</f>
        <v>167000</v>
      </c>
      <c r="F75" s="4">
        <f t="shared" ref="F75:F92" si="7">G75+H75</f>
        <v>165000</v>
      </c>
      <c r="G75" s="4">
        <f>G76</f>
        <v>0</v>
      </c>
      <c r="H75" s="4">
        <f>H76</f>
        <v>165000</v>
      </c>
      <c r="I75" s="4">
        <f>I76</f>
        <v>165000</v>
      </c>
      <c r="J75" s="4">
        <f>J76</f>
        <v>0</v>
      </c>
      <c r="K75" s="4">
        <f t="shared" ref="K75:K92" si="8">F75-I75-J75</f>
        <v>0</v>
      </c>
    </row>
    <row r="76" spans="1:11" s="1" customFormat="1" ht="42">
      <c r="A76" s="3" t="s">
        <v>212</v>
      </c>
      <c r="B76" s="3" t="s">
        <v>213</v>
      </c>
      <c r="C76" s="3" t="s">
        <v>214</v>
      </c>
      <c r="D76" s="4">
        <v>0</v>
      </c>
      <c r="E76" s="4">
        <v>167000</v>
      </c>
      <c r="F76" s="4">
        <f t="shared" si="7"/>
        <v>165000</v>
      </c>
      <c r="G76" s="4">
        <v>0</v>
      </c>
      <c r="H76" s="4">
        <v>165000</v>
      </c>
      <c r="I76" s="4">
        <v>165000</v>
      </c>
      <c r="J76" s="4">
        <v>0</v>
      </c>
      <c r="K76" s="4">
        <f t="shared" si="8"/>
        <v>0</v>
      </c>
    </row>
    <row r="77" spans="1:11" s="1" customFormat="1" ht="42">
      <c r="A77" s="3" t="s">
        <v>215</v>
      </c>
      <c r="B77" s="3" t="s">
        <v>216</v>
      </c>
      <c r="C77" s="3" t="s">
        <v>217</v>
      </c>
      <c r="D77" s="4">
        <v>160000</v>
      </c>
      <c r="E77" s="4">
        <v>535000</v>
      </c>
      <c r="F77" s="4">
        <f t="shared" si="7"/>
        <v>205192</v>
      </c>
      <c r="G77" s="4">
        <v>0</v>
      </c>
      <c r="H77" s="4">
        <v>205192</v>
      </c>
      <c r="I77" s="4">
        <v>205192</v>
      </c>
      <c r="J77" s="4">
        <v>0</v>
      </c>
      <c r="K77" s="4">
        <f t="shared" si="8"/>
        <v>0</v>
      </c>
    </row>
    <row r="78" spans="1:11" s="1" customFormat="1" ht="21">
      <c r="A78" s="3" t="s">
        <v>218</v>
      </c>
      <c r="B78" s="3" t="s">
        <v>219</v>
      </c>
      <c r="C78" s="3" t="s">
        <v>220</v>
      </c>
      <c r="D78" s="4">
        <v>1387400</v>
      </c>
      <c r="E78" s="4">
        <v>277300</v>
      </c>
      <c r="F78" s="4">
        <f t="shared" si="7"/>
        <v>264404</v>
      </c>
      <c r="G78" s="4">
        <v>0</v>
      </c>
      <c r="H78" s="4">
        <v>264404</v>
      </c>
      <c r="I78" s="4">
        <v>264404</v>
      </c>
      <c r="J78" s="4">
        <v>0</v>
      </c>
      <c r="K78" s="4">
        <f t="shared" si="8"/>
        <v>0</v>
      </c>
    </row>
    <row r="79" spans="1:11" s="1" customFormat="1" ht="21">
      <c r="A79" s="3" t="s">
        <v>221</v>
      </c>
      <c r="B79" s="3" t="s">
        <v>222</v>
      </c>
      <c r="C79" s="3" t="s">
        <v>223</v>
      </c>
      <c r="D79" s="4">
        <v>7200000</v>
      </c>
      <c r="E79" s="4">
        <v>7200000</v>
      </c>
      <c r="F79" s="4">
        <f t="shared" si="7"/>
        <v>3614003</v>
      </c>
      <c r="G79" s="4">
        <v>0</v>
      </c>
      <c r="H79" s="4">
        <v>3614003</v>
      </c>
      <c r="I79" s="4">
        <v>3614003</v>
      </c>
      <c r="J79" s="4">
        <v>0</v>
      </c>
      <c r="K79" s="4">
        <f t="shared" si="8"/>
        <v>0</v>
      </c>
    </row>
    <row r="80" spans="1:11" s="1" customFormat="1" ht="52.5">
      <c r="A80" s="3" t="s">
        <v>224</v>
      </c>
      <c r="B80" s="3" t="s">
        <v>225</v>
      </c>
      <c r="C80" s="3" t="s">
        <v>226</v>
      </c>
      <c r="D80" s="4">
        <v>889050</v>
      </c>
      <c r="E80" s="4">
        <v>889050</v>
      </c>
      <c r="F80" s="4">
        <f t="shared" si="7"/>
        <v>715244</v>
      </c>
      <c r="G80" s="4">
        <v>128588</v>
      </c>
      <c r="H80" s="4">
        <v>586656</v>
      </c>
      <c r="I80" s="4">
        <v>589417</v>
      </c>
      <c r="J80" s="4">
        <v>55313</v>
      </c>
      <c r="K80" s="4">
        <f t="shared" si="8"/>
        <v>70514</v>
      </c>
    </row>
    <row r="81" spans="1:11" s="1" customFormat="1" ht="31.5">
      <c r="A81" s="3" t="s">
        <v>227</v>
      </c>
      <c r="B81" s="3" t="s">
        <v>228</v>
      </c>
      <c r="C81" s="3" t="s">
        <v>229</v>
      </c>
      <c r="D81" s="4">
        <f>+D82</f>
        <v>0</v>
      </c>
      <c r="E81" s="4">
        <f>+E82</f>
        <v>500000</v>
      </c>
      <c r="F81" s="4">
        <f t="shared" si="7"/>
        <v>500000</v>
      </c>
      <c r="G81" s="4">
        <f>+G82</f>
        <v>0</v>
      </c>
      <c r="H81" s="4">
        <f>+H82</f>
        <v>500000</v>
      </c>
      <c r="I81" s="4">
        <f>+I82</f>
        <v>500000</v>
      </c>
      <c r="J81" s="4">
        <f>+J82</f>
        <v>0</v>
      </c>
      <c r="K81" s="4">
        <f t="shared" si="8"/>
        <v>0</v>
      </c>
    </row>
    <row r="82" spans="1:11" s="1" customFormat="1" ht="31.5">
      <c r="A82" s="3" t="s">
        <v>230</v>
      </c>
      <c r="B82" s="3" t="s">
        <v>231</v>
      </c>
      <c r="C82" s="3" t="s">
        <v>232</v>
      </c>
      <c r="D82" s="4">
        <v>0</v>
      </c>
      <c r="E82" s="4">
        <v>500000</v>
      </c>
      <c r="F82" s="4">
        <f t="shared" si="7"/>
        <v>500000</v>
      </c>
      <c r="G82" s="4">
        <v>0</v>
      </c>
      <c r="H82" s="4">
        <v>500000</v>
      </c>
      <c r="I82" s="4">
        <v>500000</v>
      </c>
      <c r="J82" s="4">
        <v>0</v>
      </c>
      <c r="K82" s="4">
        <f t="shared" si="8"/>
        <v>0</v>
      </c>
    </row>
    <row r="83" spans="1:11" s="1" customFormat="1" ht="31.5">
      <c r="A83" s="3" t="s">
        <v>233</v>
      </c>
      <c r="B83" s="3" t="s">
        <v>234</v>
      </c>
      <c r="C83" s="3" t="s">
        <v>235</v>
      </c>
      <c r="D83" s="4">
        <f>D84+D87+D91</f>
        <v>29147950</v>
      </c>
      <c r="E83" s="4">
        <f>E84+E87+E91</f>
        <v>37802270</v>
      </c>
      <c r="F83" s="4">
        <f t="shared" si="7"/>
        <v>5155675</v>
      </c>
      <c r="G83" s="4">
        <f>G84+G87+G91</f>
        <v>479107</v>
      </c>
      <c r="H83" s="4">
        <f>H84+H87+H91</f>
        <v>4676568</v>
      </c>
      <c r="I83" s="4">
        <f>I84+I87+I91</f>
        <v>4215515</v>
      </c>
      <c r="J83" s="4">
        <f>J84+J87+J91</f>
        <v>479107</v>
      </c>
      <c r="K83" s="4">
        <f t="shared" si="8"/>
        <v>461053</v>
      </c>
    </row>
    <row r="84" spans="1:11" s="1" customFormat="1" ht="21">
      <c r="A84" s="3" t="s">
        <v>236</v>
      </c>
      <c r="B84" s="3" t="s">
        <v>237</v>
      </c>
      <c r="C84" s="3" t="s">
        <v>238</v>
      </c>
      <c r="D84" s="4">
        <f>D85+D86</f>
        <v>2545130</v>
      </c>
      <c r="E84" s="4">
        <f>E85+E86</f>
        <v>2545130</v>
      </c>
      <c r="F84" s="4">
        <f t="shared" si="7"/>
        <v>1410576</v>
      </c>
      <c r="G84" s="4">
        <f>G85+G86</f>
        <v>440106</v>
      </c>
      <c r="H84" s="4">
        <f>H85+H86</f>
        <v>970470</v>
      </c>
      <c r="I84" s="4">
        <f>I85+I86</f>
        <v>970470</v>
      </c>
      <c r="J84" s="4">
        <f>J85+J86</f>
        <v>440106</v>
      </c>
      <c r="K84" s="4">
        <f t="shared" si="8"/>
        <v>0</v>
      </c>
    </row>
    <row r="85" spans="1:11" s="1" customFormat="1" ht="21">
      <c r="A85" s="3" t="s">
        <v>239</v>
      </c>
      <c r="B85" s="3" t="s">
        <v>240</v>
      </c>
      <c r="C85" s="3" t="s">
        <v>241</v>
      </c>
      <c r="D85" s="4">
        <v>1574660</v>
      </c>
      <c r="E85" s="4">
        <v>1574660</v>
      </c>
      <c r="F85" s="4">
        <f t="shared" si="7"/>
        <v>440106</v>
      </c>
      <c r="G85" s="4">
        <v>440106</v>
      </c>
      <c r="H85" s="4">
        <v>0</v>
      </c>
      <c r="I85" s="4">
        <v>0</v>
      </c>
      <c r="J85" s="4">
        <v>440106</v>
      </c>
      <c r="K85" s="4">
        <f t="shared" si="8"/>
        <v>0</v>
      </c>
    </row>
    <row r="86" spans="1:11" s="1" customFormat="1" ht="21">
      <c r="A86" s="3" t="s">
        <v>242</v>
      </c>
      <c r="B86" s="3" t="s">
        <v>243</v>
      </c>
      <c r="C86" s="3" t="s">
        <v>244</v>
      </c>
      <c r="D86" s="4">
        <v>970470</v>
      </c>
      <c r="E86" s="4">
        <v>970470</v>
      </c>
      <c r="F86" s="4">
        <f t="shared" si="7"/>
        <v>970470</v>
      </c>
      <c r="G86" s="4">
        <v>0</v>
      </c>
      <c r="H86" s="4">
        <v>970470</v>
      </c>
      <c r="I86" s="4">
        <v>970470</v>
      </c>
      <c r="J86" s="4">
        <v>0</v>
      </c>
      <c r="K86" s="4">
        <f t="shared" si="8"/>
        <v>0</v>
      </c>
    </row>
    <row r="87" spans="1:11" s="1" customFormat="1" ht="21">
      <c r="A87" s="3" t="s">
        <v>245</v>
      </c>
      <c r="B87" s="3" t="s">
        <v>246</v>
      </c>
      <c r="C87" s="3" t="s">
        <v>247</v>
      </c>
      <c r="D87" s="4">
        <f>D88+D89+D90</f>
        <v>4076770</v>
      </c>
      <c r="E87" s="4">
        <f>E88+E89+E90</f>
        <v>5041060</v>
      </c>
      <c r="F87" s="4">
        <f t="shared" si="7"/>
        <v>3745099</v>
      </c>
      <c r="G87" s="4">
        <f>G88+G89+G90</f>
        <v>39001</v>
      </c>
      <c r="H87" s="4">
        <f>H88+H89+H90</f>
        <v>3706098</v>
      </c>
      <c r="I87" s="4">
        <f>I88+I89+I90</f>
        <v>3245045</v>
      </c>
      <c r="J87" s="4">
        <f>J88+J89+J90</f>
        <v>39001</v>
      </c>
      <c r="K87" s="4">
        <f t="shared" si="8"/>
        <v>461053</v>
      </c>
    </row>
    <row r="88" spans="1:11" s="1" customFormat="1" ht="21">
      <c r="A88" s="3" t="s">
        <v>248</v>
      </c>
      <c r="B88" s="3" t="s">
        <v>240</v>
      </c>
      <c r="C88" s="3" t="s">
        <v>249</v>
      </c>
      <c r="D88" s="4">
        <v>3282400</v>
      </c>
      <c r="E88" s="4">
        <v>4121530</v>
      </c>
      <c r="F88" s="4">
        <f t="shared" si="7"/>
        <v>3327747</v>
      </c>
      <c r="G88" s="4">
        <v>39001</v>
      </c>
      <c r="H88" s="4">
        <v>3288746</v>
      </c>
      <c r="I88" s="4">
        <v>2827693</v>
      </c>
      <c r="J88" s="4">
        <v>39001</v>
      </c>
      <c r="K88" s="4">
        <f t="shared" si="8"/>
        <v>461053</v>
      </c>
    </row>
    <row r="89" spans="1:11" s="1" customFormat="1" ht="21">
      <c r="A89" s="3" t="s">
        <v>250</v>
      </c>
      <c r="B89" s="3" t="s">
        <v>243</v>
      </c>
      <c r="C89" s="3" t="s">
        <v>251</v>
      </c>
      <c r="D89" s="4">
        <v>39000</v>
      </c>
      <c r="E89" s="4">
        <v>39000</v>
      </c>
      <c r="F89" s="4">
        <f t="shared" si="7"/>
        <v>55716</v>
      </c>
      <c r="G89" s="4">
        <v>0</v>
      </c>
      <c r="H89" s="4">
        <v>55716</v>
      </c>
      <c r="I89" s="4">
        <v>55716</v>
      </c>
      <c r="J89" s="4">
        <v>0</v>
      </c>
      <c r="K89" s="4">
        <f t="shared" si="8"/>
        <v>0</v>
      </c>
    </row>
    <row r="90" spans="1:11" s="1" customFormat="1" ht="21">
      <c r="A90" s="3" t="s">
        <v>252</v>
      </c>
      <c r="B90" s="3" t="s">
        <v>253</v>
      </c>
      <c r="C90" s="3" t="s">
        <v>254</v>
      </c>
      <c r="D90" s="4">
        <v>755370</v>
      </c>
      <c r="E90" s="4">
        <v>880530</v>
      </c>
      <c r="F90" s="4">
        <f t="shared" si="7"/>
        <v>361636</v>
      </c>
      <c r="G90" s="4">
        <v>0</v>
      </c>
      <c r="H90" s="4">
        <v>361636</v>
      </c>
      <c r="I90" s="4">
        <v>361636</v>
      </c>
      <c r="J90" s="4">
        <v>0</v>
      </c>
      <c r="K90" s="4">
        <f t="shared" si="8"/>
        <v>0</v>
      </c>
    </row>
    <row r="91" spans="1:11" s="1" customFormat="1" ht="21">
      <c r="A91" s="3" t="s">
        <v>255</v>
      </c>
      <c r="B91" s="3" t="s">
        <v>256</v>
      </c>
      <c r="C91" s="3" t="s">
        <v>257</v>
      </c>
      <c r="D91" s="4">
        <f>D92</f>
        <v>22526050</v>
      </c>
      <c r="E91" s="4">
        <f>E92</f>
        <v>30216080</v>
      </c>
      <c r="F91" s="4">
        <f t="shared" si="7"/>
        <v>0</v>
      </c>
      <c r="G91" s="4">
        <f>G92</f>
        <v>0</v>
      </c>
      <c r="H91" s="4">
        <f>H92</f>
        <v>0</v>
      </c>
      <c r="I91" s="4">
        <f>I92</f>
        <v>0</v>
      </c>
      <c r="J91" s="4">
        <f>J92</f>
        <v>0</v>
      </c>
      <c r="K91" s="4">
        <f t="shared" si="8"/>
        <v>0</v>
      </c>
    </row>
    <row r="92" spans="1:11" s="1" customFormat="1" ht="21">
      <c r="A92" s="3" t="s">
        <v>258</v>
      </c>
      <c r="B92" s="3" t="s">
        <v>240</v>
      </c>
      <c r="C92" s="3" t="s">
        <v>259</v>
      </c>
      <c r="D92" s="4">
        <v>22526050</v>
      </c>
      <c r="E92" s="4">
        <v>30216080</v>
      </c>
      <c r="F92" s="4">
        <f t="shared" si="7"/>
        <v>0</v>
      </c>
      <c r="G92" s="4">
        <v>0</v>
      </c>
      <c r="H92" s="4">
        <v>0</v>
      </c>
      <c r="I92" s="4">
        <v>0</v>
      </c>
      <c r="J92" s="4">
        <v>0</v>
      </c>
      <c r="K92" s="4">
        <f t="shared" si="8"/>
        <v>0</v>
      </c>
    </row>
    <row r="93" spans="1:11" s="1" customFormat="1">
      <c r="A93" s="5"/>
      <c r="B93" s="5"/>
      <c r="C93" s="5"/>
      <c r="D93" s="6"/>
      <c r="E93" s="6"/>
      <c r="F93" s="6"/>
      <c r="G93" s="6"/>
      <c r="H93" s="6"/>
      <c r="I93" s="6"/>
      <c r="J93" s="6"/>
      <c r="K93" s="6"/>
    </row>
    <row r="95" spans="1:11">
      <c r="B95" s="14" t="s">
        <v>265</v>
      </c>
      <c r="C95" s="14"/>
      <c r="D95" s="14"/>
      <c r="E95" s="14"/>
      <c r="F95" s="14"/>
      <c r="G95" s="14"/>
      <c r="H95" s="14"/>
      <c r="I95" s="14"/>
      <c r="J95" s="14"/>
    </row>
    <row r="98" spans="2:9" ht="21">
      <c r="B98" s="3" t="s">
        <v>260</v>
      </c>
      <c r="C98" s="3" t="s">
        <v>19</v>
      </c>
      <c r="D98" s="4">
        <f>D99+D154</f>
        <v>30174530</v>
      </c>
      <c r="E98" s="4">
        <f>E99+E154</f>
        <v>42338100</v>
      </c>
      <c r="F98" s="4">
        <f t="shared" ref="F98:F160" si="9">G98+H98</f>
        <v>49541596</v>
      </c>
      <c r="G98" s="4">
        <f>G99+G154</f>
        <v>8041048</v>
      </c>
      <c r="H98" s="4">
        <f>H99+H154</f>
        <v>41500548</v>
      </c>
      <c r="I98" s="4">
        <f>I99+I154</f>
        <v>41126494</v>
      </c>
    </row>
    <row r="99" spans="2:9">
      <c r="B99" s="3" t="s">
        <v>24</v>
      </c>
      <c r="C99" s="3" t="s">
        <v>25</v>
      </c>
      <c r="D99" s="4">
        <f>D100+D135</f>
        <v>28627130</v>
      </c>
      <c r="E99" s="4">
        <f>E100+E135</f>
        <v>41025800</v>
      </c>
      <c r="F99" s="4">
        <f t="shared" si="9"/>
        <v>48572000</v>
      </c>
      <c r="G99" s="4">
        <f>G100+G135</f>
        <v>8041048</v>
      </c>
      <c r="H99" s="4">
        <f>H100+H135</f>
        <v>40530952</v>
      </c>
      <c r="I99" s="4">
        <f>I100+I135</f>
        <v>40156898</v>
      </c>
    </row>
    <row r="100" spans="2:9" ht="21">
      <c r="B100" s="3" t="s">
        <v>27</v>
      </c>
      <c r="C100" s="3" t="s">
        <v>28</v>
      </c>
      <c r="D100" s="4">
        <f>D101+D109+D120+D132</f>
        <v>29343070</v>
      </c>
      <c r="E100" s="4">
        <f>E101+E109+E120+E132</f>
        <v>38653600</v>
      </c>
      <c r="F100" s="4">
        <f t="shared" si="9"/>
        <v>41531303</v>
      </c>
      <c r="G100" s="4">
        <f>G101+G109+G120+G132</f>
        <v>3587352</v>
      </c>
      <c r="H100" s="4">
        <f>H101+H109+H120+H132</f>
        <v>37943951</v>
      </c>
      <c r="I100" s="4">
        <f>I101+I109+I120+I132</f>
        <v>37996239</v>
      </c>
    </row>
    <row r="101" spans="2:9" ht="21">
      <c r="B101" s="3" t="s">
        <v>30</v>
      </c>
      <c r="C101" s="3" t="s">
        <v>31</v>
      </c>
      <c r="D101" s="4">
        <f>+D102</f>
        <v>14721000</v>
      </c>
      <c r="E101" s="4">
        <f>+E102</f>
        <v>14732930</v>
      </c>
      <c r="F101" s="4">
        <f t="shared" si="9"/>
        <v>14219687</v>
      </c>
      <c r="G101" s="4">
        <f>+G102</f>
        <v>0</v>
      </c>
      <c r="H101" s="4">
        <f>+H102</f>
        <v>14219687</v>
      </c>
      <c r="I101" s="4">
        <f>+I102</f>
        <v>14219687</v>
      </c>
    </row>
    <row r="102" spans="2:9" ht="31.5">
      <c r="B102" s="3" t="s">
        <v>33</v>
      </c>
      <c r="C102" s="3" t="s">
        <v>34</v>
      </c>
      <c r="D102" s="4">
        <f>D103+D105</f>
        <v>14721000</v>
      </c>
      <c r="E102" s="4">
        <f>E103+E105</f>
        <v>14732930</v>
      </c>
      <c r="F102" s="4">
        <f t="shared" si="9"/>
        <v>14219687</v>
      </c>
      <c r="G102" s="4">
        <f>G103+G105</f>
        <v>0</v>
      </c>
      <c r="H102" s="4">
        <f>H103+H105</f>
        <v>14219687</v>
      </c>
      <c r="I102" s="4">
        <f>I103+I105</f>
        <v>14219687</v>
      </c>
    </row>
    <row r="103" spans="2:9">
      <c r="B103" s="3" t="s">
        <v>36</v>
      </c>
      <c r="C103" s="3" t="s">
        <v>37</v>
      </c>
      <c r="D103" s="4">
        <f>+D104</f>
        <v>54000</v>
      </c>
      <c r="E103" s="4">
        <f>+E104</f>
        <v>54000</v>
      </c>
      <c r="F103" s="4">
        <f t="shared" si="9"/>
        <v>45135</v>
      </c>
      <c r="G103" s="4">
        <f>+G104</f>
        <v>0</v>
      </c>
      <c r="H103" s="4">
        <f>+H104</f>
        <v>45135</v>
      </c>
      <c r="I103" s="4">
        <f>+I104</f>
        <v>45135</v>
      </c>
    </row>
    <row r="104" spans="2:9" ht="21">
      <c r="B104" s="3" t="s">
        <v>39</v>
      </c>
      <c r="C104" s="3" t="s">
        <v>40</v>
      </c>
      <c r="D104" s="4">
        <v>54000</v>
      </c>
      <c r="E104" s="4">
        <v>54000</v>
      </c>
      <c r="F104" s="4">
        <f t="shared" si="9"/>
        <v>45135</v>
      </c>
      <c r="G104" s="4">
        <v>0</v>
      </c>
      <c r="H104" s="4">
        <v>45135</v>
      </c>
      <c r="I104" s="4">
        <v>45135</v>
      </c>
    </row>
    <row r="105" spans="2:9" ht="21">
      <c r="B105" s="3" t="s">
        <v>42</v>
      </c>
      <c r="C105" s="3" t="s">
        <v>43</v>
      </c>
      <c r="D105" s="4">
        <f>D106+D107+D108</f>
        <v>14667000</v>
      </c>
      <c r="E105" s="4">
        <f>E106+E107+E108</f>
        <v>14678930</v>
      </c>
      <c r="F105" s="4">
        <f t="shared" si="9"/>
        <v>14174552</v>
      </c>
      <c r="G105" s="4">
        <f>G106+G107+G108</f>
        <v>0</v>
      </c>
      <c r="H105" s="4">
        <f>H106+H107+H108</f>
        <v>14174552</v>
      </c>
      <c r="I105" s="4">
        <f>I106+I107+I108</f>
        <v>14174552</v>
      </c>
    </row>
    <row r="106" spans="2:9">
      <c r="B106" s="3" t="s">
        <v>45</v>
      </c>
      <c r="C106" s="3" t="s">
        <v>46</v>
      </c>
      <c r="D106" s="4">
        <v>12523000</v>
      </c>
      <c r="E106" s="4">
        <v>12523000</v>
      </c>
      <c r="F106" s="4">
        <f t="shared" si="9"/>
        <v>12018624</v>
      </c>
      <c r="G106" s="4">
        <v>0</v>
      </c>
      <c r="H106" s="4">
        <v>12018624</v>
      </c>
      <c r="I106" s="4">
        <v>12018624</v>
      </c>
    </row>
    <row r="107" spans="2:9" ht="21">
      <c r="B107" s="3" t="s">
        <v>48</v>
      </c>
      <c r="C107" s="3" t="s">
        <v>49</v>
      </c>
      <c r="D107" s="4">
        <v>844000</v>
      </c>
      <c r="E107" s="4">
        <v>855930</v>
      </c>
      <c r="F107" s="4">
        <f t="shared" si="9"/>
        <v>855928</v>
      </c>
      <c r="G107" s="4">
        <v>0</v>
      </c>
      <c r="H107" s="4">
        <v>855928</v>
      </c>
      <c r="I107" s="4">
        <v>855928</v>
      </c>
    </row>
    <row r="108" spans="2:9" ht="21">
      <c r="B108" s="3" t="s">
        <v>51</v>
      </c>
      <c r="C108" s="3" t="s">
        <v>52</v>
      </c>
      <c r="D108" s="4">
        <v>1300000</v>
      </c>
      <c r="E108" s="4">
        <v>1300000</v>
      </c>
      <c r="F108" s="4">
        <f t="shared" si="9"/>
        <v>1300000</v>
      </c>
      <c r="G108" s="4">
        <v>0</v>
      </c>
      <c r="H108" s="4">
        <v>1300000</v>
      </c>
      <c r="I108" s="4">
        <v>1300000</v>
      </c>
    </row>
    <row r="109" spans="2:9" ht="21">
      <c r="B109" s="3" t="s">
        <v>54</v>
      </c>
      <c r="C109" s="3" t="s">
        <v>55</v>
      </c>
      <c r="D109" s="4">
        <f>D110</f>
        <v>4560860</v>
      </c>
      <c r="E109" s="4">
        <f>E110</f>
        <v>4846860</v>
      </c>
      <c r="F109" s="4">
        <f t="shared" si="9"/>
        <v>7616508</v>
      </c>
      <c r="G109" s="4">
        <f>G110</f>
        <v>2903629</v>
      </c>
      <c r="H109" s="4">
        <f>H110</f>
        <v>4712879</v>
      </c>
      <c r="I109" s="4">
        <f>I110</f>
        <v>4815119</v>
      </c>
    </row>
    <row r="110" spans="2:9" ht="21">
      <c r="B110" s="3" t="s">
        <v>57</v>
      </c>
      <c r="C110" s="3" t="s">
        <v>58</v>
      </c>
      <c r="D110" s="4">
        <f>D111+D114+D118+D119</f>
        <v>4560860</v>
      </c>
      <c r="E110" s="4">
        <f>E111+E114+E118+E119</f>
        <v>4846860</v>
      </c>
      <c r="F110" s="4">
        <f t="shared" si="9"/>
        <v>7616508</v>
      </c>
      <c r="G110" s="4">
        <f>G111+G114+G118+G119</f>
        <v>2903629</v>
      </c>
      <c r="H110" s="4">
        <f>H111+H114+H118+H119</f>
        <v>4712879</v>
      </c>
      <c r="I110" s="4">
        <f>I111+I114+I118+I119</f>
        <v>4815119</v>
      </c>
    </row>
    <row r="111" spans="2:9" ht="21">
      <c r="B111" s="3" t="s">
        <v>60</v>
      </c>
      <c r="C111" s="3" t="s">
        <v>61</v>
      </c>
      <c r="D111" s="4">
        <f>D112+D113</f>
        <v>2932100</v>
      </c>
      <c r="E111" s="4">
        <f>E112+E113</f>
        <v>3108100</v>
      </c>
      <c r="F111" s="4">
        <f t="shared" si="9"/>
        <v>5278107</v>
      </c>
      <c r="G111" s="4">
        <f>G112+G113</f>
        <v>2212328</v>
      </c>
      <c r="H111" s="4">
        <f>H112+H113</f>
        <v>3065779</v>
      </c>
      <c r="I111" s="4">
        <f>I112+I113</f>
        <v>3125402</v>
      </c>
    </row>
    <row r="112" spans="2:9" ht="21">
      <c r="B112" s="3" t="s">
        <v>63</v>
      </c>
      <c r="C112" s="3" t="s">
        <v>64</v>
      </c>
      <c r="D112" s="4">
        <v>1231600</v>
      </c>
      <c r="E112" s="4">
        <v>1277600</v>
      </c>
      <c r="F112" s="4">
        <f t="shared" si="9"/>
        <v>1633304</v>
      </c>
      <c r="G112" s="4">
        <v>337764</v>
      </c>
      <c r="H112" s="4">
        <v>1295540</v>
      </c>
      <c r="I112" s="4">
        <v>1291033</v>
      </c>
    </row>
    <row r="113" spans="2:9">
      <c r="B113" s="3" t="s">
        <v>66</v>
      </c>
      <c r="C113" s="3" t="s">
        <v>67</v>
      </c>
      <c r="D113" s="4">
        <v>1700500</v>
      </c>
      <c r="E113" s="4">
        <v>1830500</v>
      </c>
      <c r="F113" s="4">
        <f t="shared" si="9"/>
        <v>3644803</v>
      </c>
      <c r="G113" s="4">
        <v>1874564</v>
      </c>
      <c r="H113" s="4">
        <v>1770239</v>
      </c>
      <c r="I113" s="4">
        <v>1834369</v>
      </c>
    </row>
    <row r="114" spans="2:9" ht="21">
      <c r="B114" s="3" t="s">
        <v>69</v>
      </c>
      <c r="C114" s="3" t="s">
        <v>70</v>
      </c>
      <c r="D114" s="4">
        <f>D115+D116+D117</f>
        <v>1376360</v>
      </c>
      <c r="E114" s="4">
        <f>E115+E116+E117</f>
        <v>1386360</v>
      </c>
      <c r="F114" s="4">
        <f t="shared" si="9"/>
        <v>1880719</v>
      </c>
      <c r="G114" s="4">
        <f>G115+G116+G117</f>
        <v>588655</v>
      </c>
      <c r="H114" s="4">
        <f>H115+H116+H117</f>
        <v>1292064</v>
      </c>
      <c r="I114" s="4">
        <f>I115+I116+I117</f>
        <v>1333205</v>
      </c>
    </row>
    <row r="115" spans="2:9" ht="21">
      <c r="B115" s="3" t="s">
        <v>72</v>
      </c>
      <c r="C115" s="3" t="s">
        <v>73</v>
      </c>
      <c r="D115" s="4">
        <v>891760</v>
      </c>
      <c r="E115" s="4">
        <v>891760</v>
      </c>
      <c r="F115" s="4">
        <f t="shared" si="9"/>
        <v>1045726</v>
      </c>
      <c r="G115" s="4">
        <v>228971</v>
      </c>
      <c r="H115" s="4">
        <v>816755</v>
      </c>
      <c r="I115" s="4">
        <v>839123</v>
      </c>
    </row>
    <row r="116" spans="2:9" ht="21">
      <c r="B116" s="3" t="s">
        <v>75</v>
      </c>
      <c r="C116" s="3" t="s">
        <v>76</v>
      </c>
      <c r="D116" s="4">
        <v>218700</v>
      </c>
      <c r="E116" s="4">
        <v>218700</v>
      </c>
      <c r="F116" s="4">
        <f t="shared" si="9"/>
        <v>453951</v>
      </c>
      <c r="G116" s="4">
        <v>243490</v>
      </c>
      <c r="H116" s="4">
        <v>210461</v>
      </c>
      <c r="I116" s="4">
        <v>216616</v>
      </c>
    </row>
    <row r="117" spans="2:9">
      <c r="B117" s="3" t="s">
        <v>78</v>
      </c>
      <c r="C117" s="3" t="s">
        <v>79</v>
      </c>
      <c r="D117" s="4">
        <v>265900</v>
      </c>
      <c r="E117" s="4">
        <v>275900</v>
      </c>
      <c r="F117" s="4">
        <f t="shared" si="9"/>
        <v>381042</v>
      </c>
      <c r="G117" s="4">
        <v>116194</v>
      </c>
      <c r="H117" s="4">
        <v>264848</v>
      </c>
      <c r="I117" s="4">
        <v>277466</v>
      </c>
    </row>
    <row r="118" spans="2:9">
      <c r="B118" s="3" t="s">
        <v>81</v>
      </c>
      <c r="C118" s="3" t="s">
        <v>82</v>
      </c>
      <c r="D118" s="4">
        <v>163400</v>
      </c>
      <c r="E118" s="4">
        <v>189400</v>
      </c>
      <c r="F118" s="4">
        <f t="shared" si="9"/>
        <v>243664</v>
      </c>
      <c r="G118" s="4">
        <v>55652</v>
      </c>
      <c r="H118" s="4">
        <v>188012</v>
      </c>
      <c r="I118" s="4">
        <v>190556</v>
      </c>
    </row>
    <row r="119" spans="2:9">
      <c r="B119" s="3" t="s">
        <v>84</v>
      </c>
      <c r="C119" s="3" t="s">
        <v>85</v>
      </c>
      <c r="D119" s="4">
        <v>89000</v>
      </c>
      <c r="E119" s="4">
        <v>163000</v>
      </c>
      <c r="F119" s="4">
        <f t="shared" si="9"/>
        <v>214018</v>
      </c>
      <c r="G119" s="4">
        <v>46994</v>
      </c>
      <c r="H119" s="4">
        <v>167024</v>
      </c>
      <c r="I119" s="4">
        <v>165956</v>
      </c>
    </row>
    <row r="120" spans="2:9" ht="21">
      <c r="B120" s="3" t="s">
        <v>87</v>
      </c>
      <c r="C120" s="3" t="s">
        <v>88</v>
      </c>
      <c r="D120" s="4">
        <f>D121+D124+D126</f>
        <v>10060510</v>
      </c>
      <c r="E120" s="4">
        <f>E121+E124+E126</f>
        <v>19073110</v>
      </c>
      <c r="F120" s="4">
        <f t="shared" si="9"/>
        <v>19694306</v>
      </c>
      <c r="G120" s="4">
        <f>G121+G124+G126</f>
        <v>682928</v>
      </c>
      <c r="H120" s="4">
        <f>H121+H124+H126</f>
        <v>19011378</v>
      </c>
      <c r="I120" s="4">
        <f>I121+I124+I126</f>
        <v>18961258</v>
      </c>
    </row>
    <row r="121" spans="2:9" ht="21">
      <c r="B121" s="3" t="s">
        <v>90</v>
      </c>
      <c r="C121" s="3" t="s">
        <v>91</v>
      </c>
      <c r="D121" s="4">
        <f>+D122+D123</f>
        <v>8218000</v>
      </c>
      <c r="E121" s="4">
        <f>+E122+E123</f>
        <v>17038000</v>
      </c>
      <c r="F121" s="4">
        <f t="shared" si="9"/>
        <v>16874447</v>
      </c>
      <c r="G121" s="4">
        <f>+G122+G123</f>
        <v>0</v>
      </c>
      <c r="H121" s="4">
        <f>+H122+H123</f>
        <v>16874447</v>
      </c>
      <c r="I121" s="4">
        <f>+I122+I123</f>
        <v>16874447</v>
      </c>
    </row>
    <row r="122" spans="2:9" ht="42">
      <c r="B122" s="3" t="s">
        <v>93</v>
      </c>
      <c r="C122" s="3" t="s">
        <v>94</v>
      </c>
      <c r="D122" s="4">
        <v>4731000</v>
      </c>
      <c r="E122" s="4">
        <v>8519000</v>
      </c>
      <c r="F122" s="4">
        <f t="shared" si="9"/>
        <v>8374225</v>
      </c>
      <c r="G122" s="4">
        <v>0</v>
      </c>
      <c r="H122" s="4">
        <v>8374225</v>
      </c>
      <c r="I122" s="4">
        <v>8374225</v>
      </c>
    </row>
    <row r="123" spans="2:9" ht="21">
      <c r="B123" s="3" t="s">
        <v>96</v>
      </c>
      <c r="C123" s="3" t="s">
        <v>97</v>
      </c>
      <c r="D123" s="4">
        <v>3487000</v>
      </c>
      <c r="E123" s="4">
        <v>8519000</v>
      </c>
      <c r="F123" s="4">
        <f t="shared" si="9"/>
        <v>8500222</v>
      </c>
      <c r="G123" s="4">
        <v>0</v>
      </c>
      <c r="H123" s="4">
        <v>8500222</v>
      </c>
      <c r="I123" s="4">
        <v>8500222</v>
      </c>
    </row>
    <row r="124" spans="2:9" ht="21">
      <c r="B124" s="3" t="s">
        <v>99</v>
      </c>
      <c r="C124" s="3" t="s">
        <v>100</v>
      </c>
      <c r="D124" s="4">
        <f>D125</f>
        <v>0</v>
      </c>
      <c r="E124" s="4">
        <f>E125</f>
        <v>0</v>
      </c>
      <c r="F124" s="4">
        <f t="shared" si="9"/>
        <v>682</v>
      </c>
      <c r="G124" s="4">
        <f>G125</f>
        <v>0</v>
      </c>
      <c r="H124" s="4">
        <f>H125</f>
        <v>682</v>
      </c>
      <c r="I124" s="4">
        <f>I125</f>
        <v>682</v>
      </c>
    </row>
    <row r="125" spans="2:9">
      <c r="B125" s="3" t="s">
        <v>102</v>
      </c>
      <c r="C125" s="3" t="s">
        <v>103</v>
      </c>
      <c r="D125" s="4">
        <v>0</v>
      </c>
      <c r="E125" s="4">
        <v>0</v>
      </c>
      <c r="F125" s="4">
        <f t="shared" si="9"/>
        <v>682</v>
      </c>
      <c r="G125" s="4">
        <v>0</v>
      </c>
      <c r="H125" s="4">
        <v>682</v>
      </c>
      <c r="I125" s="4">
        <v>682</v>
      </c>
    </row>
    <row r="126" spans="2:9" ht="31.5">
      <c r="B126" s="3" t="s">
        <v>105</v>
      </c>
      <c r="C126" s="3" t="s">
        <v>106</v>
      </c>
      <c r="D126" s="4">
        <f>D127+D130+D131</f>
        <v>1842510</v>
      </c>
      <c r="E126" s="4">
        <f>E127+E130+E131</f>
        <v>2035110</v>
      </c>
      <c r="F126" s="4">
        <f t="shared" si="9"/>
        <v>2819177</v>
      </c>
      <c r="G126" s="4">
        <f>G127+G130+G131</f>
        <v>682928</v>
      </c>
      <c r="H126" s="4">
        <f>H127+H130+H131</f>
        <v>2136249</v>
      </c>
      <c r="I126" s="4">
        <f>I127+I130+I131</f>
        <v>2086129</v>
      </c>
    </row>
    <row r="127" spans="2:9" ht="21">
      <c r="B127" s="3" t="s">
        <v>108</v>
      </c>
      <c r="C127" s="3" t="s">
        <v>109</v>
      </c>
      <c r="D127" s="4">
        <f>D128+D129</f>
        <v>1427500</v>
      </c>
      <c r="E127" s="4">
        <f>E128+E129</f>
        <v>1524100</v>
      </c>
      <c r="F127" s="4">
        <f t="shared" si="9"/>
        <v>2202820</v>
      </c>
      <c r="G127" s="4">
        <f>G128+G129</f>
        <v>601510</v>
      </c>
      <c r="H127" s="4">
        <f>H128+H129</f>
        <v>1601310</v>
      </c>
      <c r="I127" s="4">
        <f>I128+I129</f>
        <v>1564477</v>
      </c>
    </row>
    <row r="128" spans="2:9" ht="21">
      <c r="B128" s="3" t="s">
        <v>111</v>
      </c>
      <c r="C128" s="3" t="s">
        <v>112</v>
      </c>
      <c r="D128" s="4">
        <v>1043100</v>
      </c>
      <c r="E128" s="4">
        <v>1139700</v>
      </c>
      <c r="F128" s="4">
        <f t="shared" si="9"/>
        <v>1644077</v>
      </c>
      <c r="G128" s="4">
        <v>449860</v>
      </c>
      <c r="H128" s="4">
        <v>1194217</v>
      </c>
      <c r="I128" s="4">
        <v>1161326</v>
      </c>
    </row>
    <row r="129" spans="2:9" ht="21">
      <c r="B129" s="3" t="s">
        <v>114</v>
      </c>
      <c r="C129" s="3" t="s">
        <v>115</v>
      </c>
      <c r="D129" s="4">
        <v>384400</v>
      </c>
      <c r="E129" s="4">
        <v>384400</v>
      </c>
      <c r="F129" s="4">
        <f t="shared" si="9"/>
        <v>558743</v>
      </c>
      <c r="G129" s="4">
        <v>151650</v>
      </c>
      <c r="H129" s="4">
        <v>407093</v>
      </c>
      <c r="I129" s="4">
        <v>403151</v>
      </c>
    </row>
    <row r="130" spans="2:9" ht="21">
      <c r="B130" s="3" t="s">
        <v>117</v>
      </c>
      <c r="C130" s="3" t="s">
        <v>118</v>
      </c>
      <c r="D130" s="4">
        <v>374300</v>
      </c>
      <c r="E130" s="4">
        <v>455300</v>
      </c>
      <c r="F130" s="4">
        <f t="shared" si="9"/>
        <v>522775</v>
      </c>
      <c r="G130" s="4">
        <v>49200</v>
      </c>
      <c r="H130" s="4">
        <v>473575</v>
      </c>
      <c r="I130" s="4">
        <v>461417</v>
      </c>
    </row>
    <row r="131" spans="2:9" ht="31.5">
      <c r="B131" s="3" t="s">
        <v>120</v>
      </c>
      <c r="C131" s="3" t="s">
        <v>121</v>
      </c>
      <c r="D131" s="4">
        <v>40710</v>
      </c>
      <c r="E131" s="4">
        <v>55710</v>
      </c>
      <c r="F131" s="4">
        <f t="shared" si="9"/>
        <v>93582</v>
      </c>
      <c r="G131" s="4">
        <v>32218</v>
      </c>
      <c r="H131" s="4">
        <v>61364</v>
      </c>
      <c r="I131" s="4">
        <v>60235</v>
      </c>
    </row>
    <row r="132" spans="2:9" ht="21">
      <c r="B132" s="3" t="s">
        <v>123</v>
      </c>
      <c r="C132" s="3" t="s">
        <v>124</v>
      </c>
      <c r="D132" s="4">
        <f>D133</f>
        <v>700</v>
      </c>
      <c r="E132" s="4">
        <f>E133</f>
        <v>700</v>
      </c>
      <c r="F132" s="4">
        <f t="shared" si="9"/>
        <v>802</v>
      </c>
      <c r="G132" s="4">
        <f t="shared" ref="G132:I133" si="10">G133</f>
        <v>795</v>
      </c>
      <c r="H132" s="4">
        <f t="shared" si="10"/>
        <v>7</v>
      </c>
      <c r="I132" s="4">
        <f t="shared" si="10"/>
        <v>175</v>
      </c>
    </row>
    <row r="133" spans="2:9">
      <c r="B133" s="3" t="s">
        <v>126</v>
      </c>
      <c r="C133" s="3" t="s">
        <v>127</v>
      </c>
      <c r="D133" s="4">
        <f>D134</f>
        <v>700</v>
      </c>
      <c r="E133" s="4">
        <f>E134</f>
        <v>700</v>
      </c>
      <c r="F133" s="4">
        <f t="shared" si="9"/>
        <v>802</v>
      </c>
      <c r="G133" s="4">
        <f t="shared" si="10"/>
        <v>795</v>
      </c>
      <c r="H133" s="4">
        <f t="shared" si="10"/>
        <v>7</v>
      </c>
      <c r="I133" s="4">
        <f t="shared" si="10"/>
        <v>175</v>
      </c>
    </row>
    <row r="134" spans="2:9">
      <c r="B134" s="3" t="s">
        <v>129</v>
      </c>
      <c r="C134" s="3" t="s">
        <v>130</v>
      </c>
      <c r="D134" s="4">
        <v>700</v>
      </c>
      <c r="E134" s="4">
        <v>700</v>
      </c>
      <c r="F134" s="4">
        <f t="shared" si="9"/>
        <v>802</v>
      </c>
      <c r="G134" s="4">
        <v>795</v>
      </c>
      <c r="H134" s="4">
        <v>7</v>
      </c>
      <c r="I134" s="4">
        <v>175</v>
      </c>
    </row>
    <row r="135" spans="2:9">
      <c r="B135" s="3" t="s">
        <v>132</v>
      </c>
      <c r="C135" s="3" t="s">
        <v>133</v>
      </c>
      <c r="D135" s="4">
        <f>D136+D140</f>
        <v>-715940</v>
      </c>
      <c r="E135" s="4">
        <f>E136+E140</f>
        <v>2372200</v>
      </c>
      <c r="F135" s="4">
        <f t="shared" si="9"/>
        <v>7040697</v>
      </c>
      <c r="G135" s="4">
        <f>G136+G140</f>
        <v>4453696</v>
      </c>
      <c r="H135" s="4">
        <f>H136+H140</f>
        <v>2587001</v>
      </c>
      <c r="I135" s="4">
        <f>I136+I140</f>
        <v>2160659</v>
      </c>
    </row>
    <row r="136" spans="2:9" ht="21">
      <c r="B136" s="3" t="s">
        <v>135</v>
      </c>
      <c r="C136" s="3" t="s">
        <v>136</v>
      </c>
      <c r="D136" s="4">
        <f>D137</f>
        <v>2766540</v>
      </c>
      <c r="E136" s="4">
        <f>E137</f>
        <v>3638940</v>
      </c>
      <c r="F136" s="4">
        <f t="shared" si="9"/>
        <v>6321498</v>
      </c>
      <c r="G136" s="4">
        <f>G137</f>
        <v>2608257</v>
      </c>
      <c r="H136" s="4">
        <f>H137</f>
        <v>3713241</v>
      </c>
      <c r="I136" s="4">
        <f>I137</f>
        <v>3365550</v>
      </c>
    </row>
    <row r="137" spans="2:9" ht="21">
      <c r="B137" s="3" t="s">
        <v>138</v>
      </c>
      <c r="C137" s="3" t="s">
        <v>139</v>
      </c>
      <c r="D137" s="4">
        <f>+D138</f>
        <v>2766540</v>
      </c>
      <c r="E137" s="4">
        <f>+E138</f>
        <v>3638940</v>
      </c>
      <c r="F137" s="4">
        <f t="shared" si="9"/>
        <v>6321498</v>
      </c>
      <c r="G137" s="4">
        <f t="shared" ref="G137:I138" si="11">+G138</f>
        <v>2608257</v>
      </c>
      <c r="H137" s="4">
        <f t="shared" si="11"/>
        <v>3713241</v>
      </c>
      <c r="I137" s="4">
        <f t="shared" si="11"/>
        <v>3365550</v>
      </c>
    </row>
    <row r="138" spans="2:9">
      <c r="B138" s="3" t="s">
        <v>141</v>
      </c>
      <c r="C138" s="3" t="s">
        <v>142</v>
      </c>
      <c r="D138" s="4">
        <f>+D139</f>
        <v>2766540</v>
      </c>
      <c r="E138" s="4">
        <f>+E139</f>
        <v>3638940</v>
      </c>
      <c r="F138" s="4">
        <f t="shared" si="9"/>
        <v>6321498</v>
      </c>
      <c r="G138" s="4">
        <f t="shared" si="11"/>
        <v>2608257</v>
      </c>
      <c r="H138" s="4">
        <f t="shared" si="11"/>
        <v>3713241</v>
      </c>
      <c r="I138" s="4">
        <f t="shared" si="11"/>
        <v>3365550</v>
      </c>
    </row>
    <row r="139" spans="2:9" ht="21">
      <c r="B139" s="3" t="s">
        <v>144</v>
      </c>
      <c r="C139" s="3" t="s">
        <v>145</v>
      </c>
      <c r="D139" s="4">
        <v>2766540</v>
      </c>
      <c r="E139" s="4">
        <v>3638940</v>
      </c>
      <c r="F139" s="4">
        <f t="shared" si="9"/>
        <v>6321498</v>
      </c>
      <c r="G139" s="4">
        <v>2608257</v>
      </c>
      <c r="H139" s="4">
        <v>3713241</v>
      </c>
      <c r="I139" s="4">
        <v>3365550</v>
      </c>
    </row>
    <row r="140" spans="2:9" ht="21">
      <c r="B140" s="3" t="s">
        <v>147</v>
      </c>
      <c r="C140" s="3" t="s">
        <v>148</v>
      </c>
      <c r="D140" s="4">
        <f>D141+D144+D146+D149+D152</f>
        <v>-3482480</v>
      </c>
      <c r="E140" s="4">
        <f>E141+E144+E146+E149+E152</f>
        <v>-1266740</v>
      </c>
      <c r="F140" s="4">
        <f t="shared" si="9"/>
        <v>719199</v>
      </c>
      <c r="G140" s="4">
        <f>G141+G144+G146+G149+G152</f>
        <v>1845439</v>
      </c>
      <c r="H140" s="4">
        <f>H141+H144+H146+H149+H152</f>
        <v>-1126240</v>
      </c>
      <c r="I140" s="4">
        <f>I141+I144+I146+I149+I152</f>
        <v>-1204891</v>
      </c>
    </row>
    <row r="141" spans="2:9" ht="42">
      <c r="B141" s="3" t="s">
        <v>150</v>
      </c>
      <c r="C141" s="3" t="s">
        <v>151</v>
      </c>
      <c r="D141" s="4">
        <f>D142+D143</f>
        <v>4492760</v>
      </c>
      <c r="E141" s="4">
        <f>E142+E143</f>
        <v>4829130</v>
      </c>
      <c r="F141" s="4">
        <f t="shared" si="9"/>
        <v>4236735</v>
      </c>
      <c r="G141" s="4">
        <f>G142+G143</f>
        <v>8716</v>
      </c>
      <c r="H141" s="4">
        <f>H142+H143</f>
        <v>4228019</v>
      </c>
      <c r="I141" s="4">
        <f>I142+I143</f>
        <v>4228582</v>
      </c>
    </row>
    <row r="142" spans="2:9">
      <c r="B142" s="3" t="s">
        <v>153</v>
      </c>
      <c r="C142" s="3" t="s">
        <v>154</v>
      </c>
      <c r="D142" s="4">
        <v>1290620</v>
      </c>
      <c r="E142" s="4">
        <v>1291620</v>
      </c>
      <c r="F142" s="4">
        <f t="shared" si="9"/>
        <v>1079892</v>
      </c>
      <c r="G142" s="4">
        <v>0</v>
      </c>
      <c r="H142" s="4">
        <v>1079892</v>
      </c>
      <c r="I142" s="4">
        <v>1079892</v>
      </c>
    </row>
    <row r="143" spans="2:9" ht="21">
      <c r="B143" s="3" t="s">
        <v>156</v>
      </c>
      <c r="C143" s="3" t="s">
        <v>157</v>
      </c>
      <c r="D143" s="4">
        <v>3202140</v>
      </c>
      <c r="E143" s="4">
        <v>3537510</v>
      </c>
      <c r="F143" s="4">
        <f t="shared" si="9"/>
        <v>3156843</v>
      </c>
      <c r="G143" s="4">
        <v>8716</v>
      </c>
      <c r="H143" s="4">
        <v>3148127</v>
      </c>
      <c r="I143" s="4">
        <v>3148690</v>
      </c>
    </row>
    <row r="144" spans="2:9" ht="21">
      <c r="B144" s="3" t="s">
        <v>159</v>
      </c>
      <c r="C144" s="3" t="s">
        <v>160</v>
      </c>
      <c r="D144" s="4">
        <f>D145</f>
        <v>1100</v>
      </c>
      <c r="E144" s="4">
        <f>E145</f>
        <v>1100</v>
      </c>
      <c r="F144" s="4">
        <f t="shared" si="9"/>
        <v>859</v>
      </c>
      <c r="G144" s="4">
        <f>G145</f>
        <v>0</v>
      </c>
      <c r="H144" s="4">
        <f>H145</f>
        <v>859</v>
      </c>
      <c r="I144" s="4">
        <f>I145</f>
        <v>859</v>
      </c>
    </row>
    <row r="145" spans="2:9">
      <c r="B145" s="3" t="s">
        <v>162</v>
      </c>
      <c r="C145" s="3" t="s">
        <v>163</v>
      </c>
      <c r="D145" s="4">
        <v>1100</v>
      </c>
      <c r="E145" s="4">
        <v>1100</v>
      </c>
      <c r="F145" s="4">
        <f t="shared" si="9"/>
        <v>859</v>
      </c>
      <c r="G145" s="4">
        <v>0</v>
      </c>
      <c r="H145" s="4">
        <v>859</v>
      </c>
      <c r="I145" s="4">
        <v>859</v>
      </c>
    </row>
    <row r="146" spans="2:9" ht="21">
      <c r="B146" s="3" t="s">
        <v>165</v>
      </c>
      <c r="C146" s="3" t="s">
        <v>166</v>
      </c>
      <c r="D146" s="4">
        <f>D147</f>
        <v>785200</v>
      </c>
      <c r="E146" s="4">
        <f>E147</f>
        <v>865200</v>
      </c>
      <c r="F146" s="4">
        <f t="shared" si="9"/>
        <v>2660469</v>
      </c>
      <c r="G146" s="4">
        <f t="shared" ref="G146:I147" si="12">G147</f>
        <v>1829862</v>
      </c>
      <c r="H146" s="4">
        <f t="shared" si="12"/>
        <v>830607</v>
      </c>
      <c r="I146" s="4">
        <f t="shared" si="12"/>
        <v>872711</v>
      </c>
    </row>
    <row r="147" spans="2:9" ht="21">
      <c r="B147" s="3" t="s">
        <v>168</v>
      </c>
      <c r="C147" s="3" t="s">
        <v>169</v>
      </c>
      <c r="D147" s="4">
        <f>D148</f>
        <v>785200</v>
      </c>
      <c r="E147" s="4">
        <f>E148</f>
        <v>865200</v>
      </c>
      <c r="F147" s="4">
        <f t="shared" si="9"/>
        <v>2660469</v>
      </c>
      <c r="G147" s="4">
        <f t="shared" si="12"/>
        <v>1829862</v>
      </c>
      <c r="H147" s="4">
        <f t="shared" si="12"/>
        <v>830607</v>
      </c>
      <c r="I147" s="4">
        <f t="shared" si="12"/>
        <v>872711</v>
      </c>
    </row>
    <row r="148" spans="2:9" ht="21">
      <c r="B148" s="3" t="s">
        <v>171</v>
      </c>
      <c r="C148" s="3" t="s">
        <v>172</v>
      </c>
      <c r="D148" s="4">
        <v>785200</v>
      </c>
      <c r="E148" s="4">
        <v>865200</v>
      </c>
      <c r="F148" s="4">
        <f t="shared" si="9"/>
        <v>2660469</v>
      </c>
      <c r="G148" s="4">
        <v>1829862</v>
      </c>
      <c r="H148" s="4">
        <v>830607</v>
      </c>
      <c r="I148" s="4">
        <v>872711</v>
      </c>
    </row>
    <row r="149" spans="2:9" ht="31.5">
      <c r="B149" s="3" t="s">
        <v>174</v>
      </c>
      <c r="C149" s="3" t="s">
        <v>175</v>
      </c>
      <c r="D149" s="4">
        <f>+D150+D151</f>
        <v>80000</v>
      </c>
      <c r="E149" s="4">
        <f>+E150+E151</f>
        <v>123000</v>
      </c>
      <c r="F149" s="4">
        <f t="shared" si="9"/>
        <v>259976</v>
      </c>
      <c r="G149" s="4">
        <f>+G150+G151</f>
        <v>6861</v>
      </c>
      <c r="H149" s="4">
        <f>+H150+H151</f>
        <v>253115</v>
      </c>
      <c r="I149" s="4">
        <f>+I150+I151</f>
        <v>131797</v>
      </c>
    </row>
    <row r="150" spans="2:9">
      <c r="B150" s="3" t="s">
        <v>177</v>
      </c>
      <c r="C150" s="3" t="s">
        <v>178</v>
      </c>
      <c r="D150" s="4">
        <v>10000</v>
      </c>
      <c r="E150" s="4">
        <v>15000</v>
      </c>
      <c r="F150" s="4">
        <f t="shared" si="9"/>
        <v>148881</v>
      </c>
      <c r="G150" s="4">
        <v>3886</v>
      </c>
      <c r="H150" s="4">
        <v>144995</v>
      </c>
      <c r="I150" s="4">
        <v>20702</v>
      </c>
    </row>
    <row r="151" spans="2:9">
      <c r="B151" s="3" t="s">
        <v>180</v>
      </c>
      <c r="C151" s="3" t="s">
        <v>181</v>
      </c>
      <c r="D151" s="4">
        <v>70000</v>
      </c>
      <c r="E151" s="4">
        <v>108000</v>
      </c>
      <c r="F151" s="4">
        <f t="shared" si="9"/>
        <v>111095</v>
      </c>
      <c r="G151" s="4">
        <v>2975</v>
      </c>
      <c r="H151" s="4">
        <v>108120</v>
      </c>
      <c r="I151" s="4">
        <v>111095</v>
      </c>
    </row>
    <row r="152" spans="2:9" ht="21">
      <c r="B152" s="3" t="s">
        <v>261</v>
      </c>
      <c r="C152" s="3" t="s">
        <v>262</v>
      </c>
      <c r="D152" s="4">
        <f>+D153</f>
        <v>-8841540</v>
      </c>
      <c r="E152" s="4">
        <f>+E153</f>
        <v>-7085170</v>
      </c>
      <c r="F152" s="4">
        <f t="shared" si="9"/>
        <v>-6438840</v>
      </c>
      <c r="G152" s="4">
        <f>+G153</f>
        <v>0</v>
      </c>
      <c r="H152" s="4">
        <f>+H153</f>
        <v>-6438840</v>
      </c>
      <c r="I152" s="4">
        <f>+I153</f>
        <v>-6438840</v>
      </c>
    </row>
    <row r="153" spans="2:9" ht="31.5">
      <c r="B153" s="3" t="s">
        <v>183</v>
      </c>
      <c r="C153" s="3" t="s">
        <v>184</v>
      </c>
      <c r="D153" s="4">
        <v>-8841540</v>
      </c>
      <c r="E153" s="4">
        <v>-7085170</v>
      </c>
      <c r="F153" s="4">
        <f t="shared" si="9"/>
        <v>-6438840</v>
      </c>
      <c r="G153" s="4">
        <v>0</v>
      </c>
      <c r="H153" s="4">
        <v>-6438840</v>
      </c>
      <c r="I153" s="4">
        <v>-6438840</v>
      </c>
    </row>
    <row r="154" spans="2:9">
      <c r="B154" s="3" t="s">
        <v>201</v>
      </c>
      <c r="C154" s="3" t="s">
        <v>202</v>
      </c>
      <c r="D154" s="4">
        <f>D155</f>
        <v>1547400</v>
      </c>
      <c r="E154" s="4">
        <f>E155</f>
        <v>1312300</v>
      </c>
      <c r="F154" s="4">
        <f t="shared" si="9"/>
        <v>969596</v>
      </c>
      <c r="G154" s="4">
        <f>G155</f>
        <v>0</v>
      </c>
      <c r="H154" s="4">
        <f>H155</f>
        <v>969596</v>
      </c>
      <c r="I154" s="4">
        <f>I155</f>
        <v>969596</v>
      </c>
    </row>
    <row r="155" spans="2:9" ht="21">
      <c r="B155" s="3" t="s">
        <v>204</v>
      </c>
      <c r="C155" s="3" t="s">
        <v>205</v>
      </c>
      <c r="D155" s="4">
        <f>D156+D159</f>
        <v>1547400</v>
      </c>
      <c r="E155" s="4">
        <f>E156+E159</f>
        <v>1312300</v>
      </c>
      <c r="F155" s="4">
        <f t="shared" si="9"/>
        <v>969596</v>
      </c>
      <c r="G155" s="4">
        <f>G156+G159</f>
        <v>0</v>
      </c>
      <c r="H155" s="4">
        <f>H156+H159</f>
        <v>969596</v>
      </c>
      <c r="I155" s="4">
        <f>I156+I159</f>
        <v>969596</v>
      </c>
    </row>
    <row r="156" spans="2:9" ht="94.5">
      <c r="B156" s="3" t="s">
        <v>207</v>
      </c>
      <c r="C156" s="3" t="s">
        <v>208</v>
      </c>
      <c r="D156" s="4">
        <f>+D157+D158</f>
        <v>1547400</v>
      </c>
      <c r="E156" s="4">
        <f>+E157+E158</f>
        <v>812300</v>
      </c>
      <c r="F156" s="4">
        <f t="shared" si="9"/>
        <v>469596</v>
      </c>
      <c r="G156" s="4">
        <f>+G157+G158</f>
        <v>0</v>
      </c>
      <c r="H156" s="4">
        <f>+H157+H158</f>
        <v>469596</v>
      </c>
      <c r="I156" s="4">
        <f>+I157+I158</f>
        <v>469596</v>
      </c>
    </row>
    <row r="157" spans="2:9" ht="42">
      <c r="B157" s="3" t="s">
        <v>216</v>
      </c>
      <c r="C157" s="3" t="s">
        <v>217</v>
      </c>
      <c r="D157" s="4">
        <v>160000</v>
      </c>
      <c r="E157" s="4">
        <v>535000</v>
      </c>
      <c r="F157" s="4">
        <f t="shared" si="9"/>
        <v>205192</v>
      </c>
      <c r="G157" s="4">
        <v>0</v>
      </c>
      <c r="H157" s="4">
        <v>205192</v>
      </c>
      <c r="I157" s="4">
        <v>205192</v>
      </c>
    </row>
    <row r="158" spans="2:9" ht="21">
      <c r="B158" s="3" t="s">
        <v>219</v>
      </c>
      <c r="C158" s="3" t="s">
        <v>220</v>
      </c>
      <c r="D158" s="4">
        <v>1387400</v>
      </c>
      <c r="E158" s="4">
        <v>277300</v>
      </c>
      <c r="F158" s="4">
        <f t="shared" si="9"/>
        <v>264404</v>
      </c>
      <c r="G158" s="4">
        <v>0</v>
      </c>
      <c r="H158" s="4">
        <v>264404</v>
      </c>
      <c r="I158" s="4">
        <v>264404</v>
      </c>
    </row>
    <row r="159" spans="2:9" ht="31.5">
      <c r="B159" s="3" t="s">
        <v>228</v>
      </c>
      <c r="C159" s="3" t="s">
        <v>229</v>
      </c>
      <c r="D159" s="4">
        <f>+D160</f>
        <v>0</v>
      </c>
      <c r="E159" s="4">
        <f>+E160</f>
        <v>500000</v>
      </c>
      <c r="F159" s="4">
        <f t="shared" si="9"/>
        <v>500000</v>
      </c>
      <c r="G159" s="4">
        <f>+G160</f>
        <v>0</v>
      </c>
      <c r="H159" s="4">
        <f>+H160</f>
        <v>500000</v>
      </c>
      <c r="I159" s="4">
        <f>+I160</f>
        <v>500000</v>
      </c>
    </row>
    <row r="160" spans="2:9" ht="31.5">
      <c r="B160" s="3" t="s">
        <v>231</v>
      </c>
      <c r="C160" s="3" t="s">
        <v>232</v>
      </c>
      <c r="D160" s="4">
        <v>0</v>
      </c>
      <c r="E160" s="4">
        <v>500000</v>
      </c>
      <c r="F160" s="4">
        <f t="shared" si="9"/>
        <v>500000</v>
      </c>
      <c r="G160" s="4">
        <v>0</v>
      </c>
      <c r="H160" s="4">
        <v>500000</v>
      </c>
      <c r="I160" s="4">
        <v>500000</v>
      </c>
    </row>
    <row r="163" spans="2:9">
      <c r="B163" s="15" t="s">
        <v>266</v>
      </c>
      <c r="C163" s="15"/>
      <c r="D163" s="15"/>
      <c r="E163" s="15"/>
      <c r="F163" s="15"/>
      <c r="G163" s="15"/>
      <c r="H163" s="15"/>
      <c r="I163" s="15"/>
    </row>
    <row r="166" spans="2:9" ht="21">
      <c r="B166" s="3" t="s">
        <v>263</v>
      </c>
      <c r="C166" s="3" t="s">
        <v>19</v>
      </c>
      <c r="D166" s="4">
        <f>D167+D172+D176+D183</f>
        <v>46078540</v>
      </c>
      <c r="E166" s="4">
        <f>E167+E172+E176+E183</f>
        <v>53234830</v>
      </c>
      <c r="F166" s="4">
        <f t="shared" ref="F166:F192" si="13">G166+H166</f>
        <v>16189789</v>
      </c>
      <c r="G166" s="4">
        <f>G167+G172+G176+G183</f>
        <v>607695</v>
      </c>
      <c r="H166" s="4">
        <f>H167+H172+H176+H183</f>
        <v>15582094</v>
      </c>
      <c r="I166" s="4">
        <f>I167+I172+I176+I183</f>
        <v>15123802</v>
      </c>
    </row>
    <row r="167" spans="2:9">
      <c r="B167" s="3" t="s">
        <v>24</v>
      </c>
      <c r="C167" s="3" t="s">
        <v>25</v>
      </c>
      <c r="D167" s="4">
        <f t="shared" ref="D167:E170" si="14">+D168</f>
        <v>8841540</v>
      </c>
      <c r="E167" s="4">
        <f t="shared" si="14"/>
        <v>7085170</v>
      </c>
      <c r="F167" s="4">
        <f t="shared" si="13"/>
        <v>6438840</v>
      </c>
      <c r="G167" s="4">
        <f t="shared" ref="G167:I170" si="15">+G168</f>
        <v>0</v>
      </c>
      <c r="H167" s="4">
        <f t="shared" si="15"/>
        <v>6438840</v>
      </c>
      <c r="I167" s="4">
        <f t="shared" si="15"/>
        <v>6438840</v>
      </c>
    </row>
    <row r="168" spans="2:9">
      <c r="B168" s="3" t="s">
        <v>132</v>
      </c>
      <c r="C168" s="3" t="s">
        <v>133</v>
      </c>
      <c r="D168" s="4">
        <f t="shared" si="14"/>
        <v>8841540</v>
      </c>
      <c r="E168" s="4">
        <f t="shared" si="14"/>
        <v>7085170</v>
      </c>
      <c r="F168" s="4">
        <f t="shared" si="13"/>
        <v>6438840</v>
      </c>
      <c r="G168" s="4">
        <f t="shared" si="15"/>
        <v>0</v>
      </c>
      <c r="H168" s="4">
        <f t="shared" si="15"/>
        <v>6438840</v>
      </c>
      <c r="I168" s="4">
        <f t="shared" si="15"/>
        <v>6438840</v>
      </c>
    </row>
    <row r="169" spans="2:9" ht="21">
      <c r="B169" s="3" t="s">
        <v>147</v>
      </c>
      <c r="C169" s="3" t="s">
        <v>148</v>
      </c>
      <c r="D169" s="4">
        <f t="shared" si="14"/>
        <v>8841540</v>
      </c>
      <c r="E169" s="4">
        <f t="shared" si="14"/>
        <v>7085170</v>
      </c>
      <c r="F169" s="4">
        <f t="shared" si="13"/>
        <v>6438840</v>
      </c>
      <c r="G169" s="4">
        <f t="shared" si="15"/>
        <v>0</v>
      </c>
      <c r="H169" s="4">
        <f t="shared" si="15"/>
        <v>6438840</v>
      </c>
      <c r="I169" s="4">
        <f t="shared" si="15"/>
        <v>6438840</v>
      </c>
    </row>
    <row r="170" spans="2:9" ht="21">
      <c r="B170" s="3" t="s">
        <v>261</v>
      </c>
      <c r="C170" s="3" t="s">
        <v>262</v>
      </c>
      <c r="D170" s="4">
        <f t="shared" si="14"/>
        <v>8841540</v>
      </c>
      <c r="E170" s="4">
        <f t="shared" si="14"/>
        <v>7085170</v>
      </c>
      <c r="F170" s="4">
        <f t="shared" si="13"/>
        <v>6438840</v>
      </c>
      <c r="G170" s="4">
        <f t="shared" si="15"/>
        <v>0</v>
      </c>
      <c r="H170" s="4">
        <f t="shared" si="15"/>
        <v>6438840</v>
      </c>
      <c r="I170" s="4">
        <f t="shared" si="15"/>
        <v>6438840</v>
      </c>
    </row>
    <row r="171" spans="2:9">
      <c r="B171" s="3" t="s">
        <v>186</v>
      </c>
      <c r="C171" s="3" t="s">
        <v>187</v>
      </c>
      <c r="D171" s="4">
        <v>8841540</v>
      </c>
      <c r="E171" s="4">
        <v>7085170</v>
      </c>
      <c r="F171" s="4">
        <f t="shared" si="13"/>
        <v>6438840</v>
      </c>
      <c r="G171" s="4">
        <v>0</v>
      </c>
      <c r="H171" s="4">
        <v>6438840</v>
      </c>
      <c r="I171" s="4">
        <v>6438840</v>
      </c>
    </row>
    <row r="172" spans="2:9">
      <c r="B172" s="3" t="s">
        <v>189</v>
      </c>
      <c r="C172" s="3" t="s">
        <v>190</v>
      </c>
      <c r="D172" s="4">
        <f>D173</f>
        <v>0</v>
      </c>
      <c r="E172" s="4">
        <f>E173</f>
        <v>91340</v>
      </c>
      <c r="F172" s="4">
        <f t="shared" si="13"/>
        <v>101027</v>
      </c>
      <c r="G172" s="4">
        <f>G173</f>
        <v>0</v>
      </c>
      <c r="H172" s="4">
        <f>H173</f>
        <v>101027</v>
      </c>
      <c r="I172" s="4">
        <f>I173</f>
        <v>101027</v>
      </c>
    </row>
    <row r="173" spans="2:9" ht="31.5">
      <c r="B173" s="3" t="s">
        <v>192</v>
      </c>
      <c r="C173" s="3" t="s">
        <v>193</v>
      </c>
      <c r="D173" s="4">
        <f>D174+D175</f>
        <v>0</v>
      </c>
      <c r="E173" s="4">
        <f>E174+E175</f>
        <v>91340</v>
      </c>
      <c r="F173" s="4">
        <f t="shared" si="13"/>
        <v>101027</v>
      </c>
      <c r="G173" s="4">
        <f>G174+G175</f>
        <v>0</v>
      </c>
      <c r="H173" s="4">
        <f>H174+H175</f>
        <v>101027</v>
      </c>
      <c r="I173" s="4">
        <f>I174+I175</f>
        <v>101027</v>
      </c>
    </row>
    <row r="174" spans="2:9" ht="21">
      <c r="B174" s="3" t="s">
        <v>195</v>
      </c>
      <c r="C174" s="3" t="s">
        <v>196</v>
      </c>
      <c r="D174" s="4">
        <v>0</v>
      </c>
      <c r="E174" s="4">
        <v>14740</v>
      </c>
      <c r="F174" s="4">
        <f t="shared" si="13"/>
        <v>15222</v>
      </c>
      <c r="G174" s="4">
        <v>0</v>
      </c>
      <c r="H174" s="4">
        <v>15222</v>
      </c>
      <c r="I174" s="4">
        <v>15222</v>
      </c>
    </row>
    <row r="175" spans="2:9" ht="21">
      <c r="B175" s="3" t="s">
        <v>198</v>
      </c>
      <c r="C175" s="3" t="s">
        <v>199</v>
      </c>
      <c r="D175" s="4">
        <v>0</v>
      </c>
      <c r="E175" s="4">
        <v>76600</v>
      </c>
      <c r="F175" s="4">
        <f t="shared" si="13"/>
        <v>85805</v>
      </c>
      <c r="G175" s="4">
        <v>0</v>
      </c>
      <c r="H175" s="4">
        <v>85805</v>
      </c>
      <c r="I175" s="4">
        <v>85805</v>
      </c>
    </row>
    <row r="176" spans="2:9">
      <c r="B176" s="3" t="s">
        <v>201</v>
      </c>
      <c r="C176" s="3" t="s">
        <v>202</v>
      </c>
      <c r="D176" s="4">
        <f>D177</f>
        <v>8089050</v>
      </c>
      <c r="E176" s="4">
        <f>E177</f>
        <v>8256050</v>
      </c>
      <c r="F176" s="4">
        <f t="shared" si="13"/>
        <v>4494247</v>
      </c>
      <c r="G176" s="4">
        <f t="shared" ref="G176:I177" si="16">G177</f>
        <v>128588</v>
      </c>
      <c r="H176" s="4">
        <f t="shared" si="16"/>
        <v>4365659</v>
      </c>
      <c r="I176" s="4">
        <f t="shared" si="16"/>
        <v>4368420</v>
      </c>
    </row>
    <row r="177" spans="1:20" ht="21">
      <c r="B177" s="3" t="s">
        <v>204</v>
      </c>
      <c r="C177" s="3" t="s">
        <v>205</v>
      </c>
      <c r="D177" s="4">
        <f>D178</f>
        <v>8089050</v>
      </c>
      <c r="E177" s="4">
        <f>E178</f>
        <v>8256050</v>
      </c>
      <c r="F177" s="4">
        <f t="shared" si="13"/>
        <v>4494247</v>
      </c>
      <c r="G177" s="4">
        <f t="shared" si="16"/>
        <v>128588</v>
      </c>
      <c r="H177" s="4">
        <f t="shared" si="16"/>
        <v>4365659</v>
      </c>
      <c r="I177" s="4">
        <f t="shared" si="16"/>
        <v>4368420</v>
      </c>
    </row>
    <row r="178" spans="1:20" ht="94.5">
      <c r="B178" s="3" t="s">
        <v>207</v>
      </c>
      <c r="C178" s="3" t="s">
        <v>208</v>
      </c>
      <c r="D178" s="4">
        <f>+D179+D181+D182</f>
        <v>8089050</v>
      </c>
      <c r="E178" s="4">
        <f>+E179+E181+E182</f>
        <v>8256050</v>
      </c>
      <c r="F178" s="4">
        <f t="shared" si="13"/>
        <v>4494247</v>
      </c>
      <c r="G178" s="4">
        <f>+G179+G181+G182</f>
        <v>128588</v>
      </c>
      <c r="H178" s="4">
        <f>+H179+H181+H182</f>
        <v>4365659</v>
      </c>
      <c r="I178" s="4">
        <f>+I179+I181+I182</f>
        <v>4368420</v>
      </c>
    </row>
    <row r="179" spans="1:20" ht="42">
      <c r="B179" s="3" t="s">
        <v>210</v>
      </c>
      <c r="C179" s="3" t="s">
        <v>211</v>
      </c>
      <c r="D179" s="4">
        <f>D180</f>
        <v>0</v>
      </c>
      <c r="E179" s="4">
        <f>E180</f>
        <v>167000</v>
      </c>
      <c r="F179" s="4">
        <f t="shared" si="13"/>
        <v>165000</v>
      </c>
      <c r="G179" s="4">
        <f>G180</f>
        <v>0</v>
      </c>
      <c r="H179" s="4">
        <f>H180</f>
        <v>165000</v>
      </c>
      <c r="I179" s="4">
        <f>I180</f>
        <v>165000</v>
      </c>
    </row>
    <row r="180" spans="1:20" ht="42">
      <c r="B180" s="3" t="s">
        <v>213</v>
      </c>
      <c r="C180" s="3" t="s">
        <v>214</v>
      </c>
      <c r="D180" s="4">
        <v>0</v>
      </c>
      <c r="E180" s="4">
        <v>167000</v>
      </c>
      <c r="F180" s="4">
        <f t="shared" si="13"/>
        <v>165000</v>
      </c>
      <c r="G180" s="4">
        <v>0</v>
      </c>
      <c r="H180" s="4">
        <v>165000</v>
      </c>
      <c r="I180" s="4">
        <v>165000</v>
      </c>
    </row>
    <row r="181" spans="1:20" ht="21">
      <c r="B181" s="3" t="s">
        <v>222</v>
      </c>
      <c r="C181" s="3" t="s">
        <v>223</v>
      </c>
      <c r="D181" s="4">
        <v>7200000</v>
      </c>
      <c r="E181" s="4">
        <v>7200000</v>
      </c>
      <c r="F181" s="4">
        <f t="shared" si="13"/>
        <v>3614003</v>
      </c>
      <c r="G181" s="4">
        <v>0</v>
      </c>
      <c r="H181" s="4">
        <v>3614003</v>
      </c>
      <c r="I181" s="4">
        <v>3614003</v>
      </c>
    </row>
    <row r="182" spans="1:20" ht="52.5">
      <c r="B182" s="3" t="s">
        <v>225</v>
      </c>
      <c r="C182" s="3" t="s">
        <v>226</v>
      </c>
      <c r="D182" s="4">
        <v>889050</v>
      </c>
      <c r="E182" s="4">
        <v>889050</v>
      </c>
      <c r="F182" s="4">
        <f t="shared" si="13"/>
        <v>715244</v>
      </c>
      <c r="G182" s="4">
        <v>128588</v>
      </c>
      <c r="H182" s="4">
        <v>586656</v>
      </c>
      <c r="I182" s="4">
        <v>589417</v>
      </c>
    </row>
    <row r="183" spans="1:20" ht="31.5">
      <c r="B183" s="3" t="s">
        <v>234</v>
      </c>
      <c r="C183" s="3" t="s">
        <v>235</v>
      </c>
      <c r="D183" s="4">
        <f>D184+D187+D191</f>
        <v>29147950</v>
      </c>
      <c r="E183" s="4">
        <f>E184+E187+E191</f>
        <v>37802270</v>
      </c>
      <c r="F183" s="4">
        <f t="shared" si="13"/>
        <v>5155675</v>
      </c>
      <c r="G183" s="4">
        <f>G184+G187+G191</f>
        <v>479107</v>
      </c>
      <c r="H183" s="4">
        <f>H184+H187+H191</f>
        <v>4676568</v>
      </c>
      <c r="I183" s="4">
        <f>I184+I187+I191</f>
        <v>4215515</v>
      </c>
    </row>
    <row r="184" spans="1:20" ht="21">
      <c r="B184" s="3" t="s">
        <v>237</v>
      </c>
      <c r="C184" s="3" t="s">
        <v>238</v>
      </c>
      <c r="D184" s="4">
        <f>D185+D186</f>
        <v>2545130</v>
      </c>
      <c r="E184" s="4">
        <f>E185+E186</f>
        <v>2545130</v>
      </c>
      <c r="F184" s="4">
        <f t="shared" si="13"/>
        <v>1410576</v>
      </c>
      <c r="G184" s="4">
        <f>G185+G186</f>
        <v>440106</v>
      </c>
      <c r="H184" s="4">
        <f>H185+H186</f>
        <v>970470</v>
      </c>
      <c r="I184" s="4">
        <f>I185+I186</f>
        <v>970470</v>
      </c>
    </row>
    <row r="185" spans="1:20" ht="21">
      <c r="B185" s="3" t="s">
        <v>240</v>
      </c>
      <c r="C185" s="3" t="s">
        <v>241</v>
      </c>
      <c r="D185" s="4">
        <v>1574660</v>
      </c>
      <c r="E185" s="4">
        <v>1574660</v>
      </c>
      <c r="F185" s="4">
        <f t="shared" si="13"/>
        <v>440106</v>
      </c>
      <c r="G185" s="4">
        <v>440106</v>
      </c>
      <c r="H185" s="4">
        <v>0</v>
      </c>
      <c r="I185" s="4">
        <v>0</v>
      </c>
    </row>
    <row r="186" spans="1:20" ht="21">
      <c r="A186" s="7"/>
      <c r="B186" s="3" t="s">
        <v>243</v>
      </c>
      <c r="C186" s="3" t="s">
        <v>244</v>
      </c>
      <c r="D186" s="4">
        <v>970470</v>
      </c>
      <c r="E186" s="4">
        <v>970470</v>
      </c>
      <c r="F186" s="4">
        <f t="shared" si="13"/>
        <v>970470</v>
      </c>
      <c r="G186" s="4">
        <v>0</v>
      </c>
      <c r="H186" s="4">
        <v>970470</v>
      </c>
      <c r="I186" s="4">
        <v>970470</v>
      </c>
      <c r="J186" s="7"/>
      <c r="K186" s="7"/>
      <c r="L186" s="7"/>
      <c r="Q186" s="7"/>
      <c r="R186" s="7"/>
      <c r="S186" s="7"/>
      <c r="T186" s="7"/>
    </row>
    <row r="187" spans="1:20">
      <c r="B187" s="3" t="s">
        <v>246</v>
      </c>
      <c r="C187" s="3" t="s">
        <v>247</v>
      </c>
      <c r="D187" s="4">
        <f>D188+D189+D190</f>
        <v>4076770</v>
      </c>
      <c r="E187" s="4">
        <f>E188+E189+E190</f>
        <v>5041060</v>
      </c>
      <c r="F187" s="4">
        <f t="shared" si="13"/>
        <v>3745099</v>
      </c>
      <c r="G187" s="4">
        <f>G188+G189+G190</f>
        <v>39001</v>
      </c>
      <c r="H187" s="4">
        <f>H188+H189+H190</f>
        <v>3706098</v>
      </c>
      <c r="I187" s="4">
        <f>I188+I189+I190</f>
        <v>3245045</v>
      </c>
    </row>
    <row r="188" spans="1:20" ht="21">
      <c r="B188" s="3" t="s">
        <v>240</v>
      </c>
      <c r="C188" s="3" t="s">
        <v>249</v>
      </c>
      <c r="D188" s="4">
        <v>3282400</v>
      </c>
      <c r="E188" s="4">
        <v>4121530</v>
      </c>
      <c r="F188" s="4">
        <f t="shared" si="13"/>
        <v>3327747</v>
      </c>
      <c r="G188" s="4">
        <v>39001</v>
      </c>
      <c r="H188" s="4">
        <v>3288746</v>
      </c>
      <c r="I188" s="4">
        <v>2827693</v>
      </c>
    </row>
    <row r="189" spans="1:20" ht="21">
      <c r="B189" s="3" t="s">
        <v>243</v>
      </c>
      <c r="C189" s="3" t="s">
        <v>251</v>
      </c>
      <c r="D189" s="4">
        <v>39000</v>
      </c>
      <c r="E189" s="4">
        <v>39000</v>
      </c>
      <c r="F189" s="4">
        <f t="shared" si="13"/>
        <v>55716</v>
      </c>
      <c r="G189" s="4">
        <v>0</v>
      </c>
      <c r="H189" s="4">
        <v>55716</v>
      </c>
      <c r="I189" s="4">
        <v>55716</v>
      </c>
    </row>
    <row r="190" spans="1:20">
      <c r="B190" s="3" t="s">
        <v>253</v>
      </c>
      <c r="C190" s="3" t="s">
        <v>254</v>
      </c>
      <c r="D190" s="4">
        <v>755370</v>
      </c>
      <c r="E190" s="4">
        <v>880530</v>
      </c>
      <c r="F190" s="4">
        <f t="shared" si="13"/>
        <v>361636</v>
      </c>
      <c r="G190" s="4">
        <v>0</v>
      </c>
      <c r="H190" s="4">
        <v>361636</v>
      </c>
      <c r="I190" s="4">
        <v>361636</v>
      </c>
    </row>
    <row r="191" spans="1:20">
      <c r="B191" s="3" t="s">
        <v>256</v>
      </c>
      <c r="C191" s="3" t="s">
        <v>257</v>
      </c>
      <c r="D191" s="4">
        <f>D192</f>
        <v>22526050</v>
      </c>
      <c r="E191" s="4">
        <f>E192</f>
        <v>30216080</v>
      </c>
      <c r="F191" s="4">
        <f t="shared" si="13"/>
        <v>0</v>
      </c>
      <c r="G191" s="4">
        <f>G192</f>
        <v>0</v>
      </c>
      <c r="H191" s="4">
        <f>H192</f>
        <v>0</v>
      </c>
      <c r="I191" s="4">
        <f>I192</f>
        <v>0</v>
      </c>
    </row>
    <row r="192" spans="1:20" ht="21">
      <c r="B192" s="3" t="s">
        <v>240</v>
      </c>
      <c r="C192" s="3" t="s">
        <v>259</v>
      </c>
      <c r="D192" s="4">
        <v>22526050</v>
      </c>
      <c r="E192" s="4">
        <v>30216080</v>
      </c>
      <c r="F192" s="4">
        <f t="shared" si="13"/>
        <v>0</v>
      </c>
      <c r="G192" s="4">
        <v>0</v>
      </c>
      <c r="H192" s="4">
        <v>0</v>
      </c>
      <c r="I192" s="4">
        <v>0</v>
      </c>
    </row>
    <row r="195" spans="2:5">
      <c r="B195" s="8" t="s">
        <v>267</v>
      </c>
      <c r="C195" s="9"/>
      <c r="D195" s="9" t="s">
        <v>268</v>
      </c>
      <c r="E195" s="9"/>
    </row>
    <row r="196" spans="2:5">
      <c r="B196" s="8" t="s">
        <v>269</v>
      </c>
      <c r="C196" s="9"/>
      <c r="D196" s="9" t="s">
        <v>270</v>
      </c>
      <c r="E196" s="9"/>
    </row>
    <row r="197" spans="2:5">
      <c r="B197" s="9"/>
      <c r="C197" s="9"/>
      <c r="D197" s="9"/>
      <c r="E197" s="9"/>
    </row>
    <row r="198" spans="2:5">
      <c r="B198" s="9"/>
      <c r="C198" s="9"/>
      <c r="D198" s="9"/>
      <c r="E198" s="9"/>
    </row>
    <row r="199" spans="2:5">
      <c r="B199" s="9"/>
      <c r="C199" s="9"/>
      <c r="D199" s="9"/>
      <c r="E199" s="9"/>
    </row>
    <row r="200" spans="2:5">
      <c r="B200" s="9"/>
      <c r="C200" s="9" t="s">
        <v>271</v>
      </c>
      <c r="D200" s="9"/>
      <c r="E200" s="9"/>
    </row>
    <row r="201" spans="2:5">
      <c r="B201" s="9"/>
      <c r="C201" s="9"/>
      <c r="D201" s="9"/>
      <c r="E201" s="9"/>
    </row>
    <row r="202" spans="2:5">
      <c r="B202" s="9"/>
      <c r="C202" s="9"/>
      <c r="D202" s="9"/>
      <c r="E202" s="9"/>
    </row>
    <row r="203" spans="2:5">
      <c r="B203" s="9" t="s">
        <v>272</v>
      </c>
      <c r="C203" s="9"/>
      <c r="D203" s="9" t="s">
        <v>273</v>
      </c>
      <c r="E203" s="9"/>
    </row>
    <row r="204" spans="2:5">
      <c r="B204" s="9"/>
      <c r="C204" s="9"/>
      <c r="D204" s="9" t="s">
        <v>274</v>
      </c>
      <c r="E204" s="9"/>
    </row>
  </sheetData>
  <mergeCells count="18">
    <mergeCell ref="B95:J95"/>
    <mergeCell ref="F6:H6"/>
    <mergeCell ref="A10:B10"/>
    <mergeCell ref="B163:I163"/>
    <mergeCell ref="C6:C9"/>
    <mergeCell ref="D6:D9"/>
    <mergeCell ref="E6:E9"/>
    <mergeCell ref="F7:F9"/>
    <mergeCell ref="G7:G9"/>
    <mergeCell ref="H7:H9"/>
    <mergeCell ref="I6:I9"/>
    <mergeCell ref="A1:K1"/>
    <mergeCell ref="A2:K2"/>
    <mergeCell ref="A3:K3"/>
    <mergeCell ref="A4:K4"/>
    <mergeCell ref="J6:J9"/>
    <mergeCell ref="K6:K9"/>
    <mergeCell ref="A6:B9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Iuliana.Florescu</cp:lastModifiedBy>
  <cp:lastPrinted>2023-03-10T10:24:51Z</cp:lastPrinted>
  <dcterms:created xsi:type="dcterms:W3CDTF">2023-02-13T10:21:43Z</dcterms:created>
  <dcterms:modified xsi:type="dcterms:W3CDTF">2023-03-10T10:24:56Z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F6059CCFCC094A1EA65047CD6E9C7587</vt:lpwstr>
  </property>
  <property fmtid="{D5CDD505-2E9C-101B-9397-08002B2CF9AE}" pid="3" name="KSOProductBuildVer">
    <vt:lpwstr>1033-11.2.0.11440</vt:lpwstr>
  </property>
</Properties>
</file>