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3\NOIEMBRIE\ph cont executie trim III 2023\"/>
    </mc:Choice>
  </mc:AlternateContent>
  <xr:revisionPtr revIDLastSave="0" documentId="13_ncr:1_{71C85DDB-2A03-4485-9659-50967ED62358}" xr6:coauthVersionLast="47" xr6:coauthVersionMax="47" xr10:uidLastSave="{00000000-0000-0000-0000-000000000000}"/>
  <bookViews>
    <workbookView xWindow="3510" yWindow="3510" windowWidth="21615" windowHeight="11430" xr2:uid="{00000000-000D-0000-FFFF-FFFF00000000}"/>
  </bookViews>
  <sheets>
    <sheet name="Foaie1" sheetId="1" r:id="rId1"/>
    <sheet name="Foaie2" sheetId="2" r:id="rId2"/>
    <sheet name="Foaie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9" i="1" l="1"/>
  <c r="F208" i="1"/>
  <c r="F207" i="1"/>
  <c r="I206" i="1"/>
  <c r="I202" i="1" s="1"/>
  <c r="H206" i="1"/>
  <c r="G206" i="1"/>
  <c r="F206" i="1" s="1"/>
  <c r="E206" i="1"/>
  <c r="E202" i="1" s="1"/>
  <c r="D206" i="1"/>
  <c r="D202" i="1" s="1"/>
  <c r="F205" i="1"/>
  <c r="F204" i="1"/>
  <c r="I203" i="1"/>
  <c r="H203" i="1"/>
  <c r="G203" i="1"/>
  <c r="F203" i="1"/>
  <c r="E203" i="1"/>
  <c r="D203" i="1"/>
  <c r="H202" i="1"/>
  <c r="G202" i="1"/>
  <c r="F202" i="1"/>
  <c r="F201" i="1"/>
  <c r="I200" i="1"/>
  <c r="H200" i="1"/>
  <c r="G200" i="1"/>
  <c r="F200" i="1" s="1"/>
  <c r="E200" i="1"/>
  <c r="D200" i="1"/>
  <c r="F199" i="1"/>
  <c r="F198" i="1"/>
  <c r="I197" i="1"/>
  <c r="I190" i="1" s="1"/>
  <c r="I189" i="1" s="1"/>
  <c r="I188" i="1" s="1"/>
  <c r="H197" i="1"/>
  <c r="F197" i="1" s="1"/>
  <c r="G197" i="1"/>
  <c r="E197" i="1"/>
  <c r="D197" i="1"/>
  <c r="F196" i="1"/>
  <c r="F195" i="1"/>
  <c r="I194" i="1"/>
  <c r="H194" i="1"/>
  <c r="G194" i="1"/>
  <c r="F194" i="1"/>
  <c r="E194" i="1"/>
  <c r="E190" i="1" s="1"/>
  <c r="E189" i="1" s="1"/>
  <c r="E188" i="1" s="1"/>
  <c r="D194" i="1"/>
  <c r="D190" i="1" s="1"/>
  <c r="D189" i="1" s="1"/>
  <c r="D188" i="1" s="1"/>
  <c r="F193" i="1"/>
  <c r="F192" i="1"/>
  <c r="F191" i="1"/>
  <c r="H190" i="1"/>
  <c r="G190" i="1"/>
  <c r="F190" i="1" s="1"/>
  <c r="H189" i="1"/>
  <c r="G189" i="1"/>
  <c r="F189" i="1" s="1"/>
  <c r="H188" i="1"/>
  <c r="G188" i="1"/>
  <c r="F188" i="1" s="1"/>
  <c r="F187" i="1"/>
  <c r="I186" i="1"/>
  <c r="H186" i="1"/>
  <c r="F186" i="1" s="1"/>
  <c r="G186" i="1"/>
  <c r="E186" i="1"/>
  <c r="D186" i="1"/>
  <c r="I185" i="1"/>
  <c r="H185" i="1"/>
  <c r="F185" i="1" s="1"/>
  <c r="G185" i="1"/>
  <c r="E185" i="1"/>
  <c r="D185" i="1"/>
  <c r="F184" i="1"/>
  <c r="F183" i="1"/>
  <c r="F182" i="1"/>
  <c r="I181" i="1"/>
  <c r="H181" i="1"/>
  <c r="G181" i="1"/>
  <c r="F181" i="1"/>
  <c r="E181" i="1"/>
  <c r="D181" i="1"/>
  <c r="I180" i="1"/>
  <c r="I174" i="1" s="1"/>
  <c r="H180" i="1"/>
  <c r="G180" i="1"/>
  <c r="F180" i="1"/>
  <c r="E180" i="1"/>
  <c r="D180" i="1"/>
  <c r="F179" i="1"/>
  <c r="I178" i="1"/>
  <c r="H178" i="1"/>
  <c r="G178" i="1"/>
  <c r="F178" i="1" s="1"/>
  <c r="E178" i="1"/>
  <c r="D178" i="1"/>
  <c r="I177" i="1"/>
  <c r="H177" i="1"/>
  <c r="G177" i="1"/>
  <c r="F177" i="1" s="1"/>
  <c r="E177" i="1"/>
  <c r="D177" i="1"/>
  <c r="I176" i="1"/>
  <c r="H176" i="1"/>
  <c r="H175" i="1" s="1"/>
  <c r="H174" i="1" s="1"/>
  <c r="G176" i="1"/>
  <c r="F176" i="1" s="1"/>
  <c r="E176" i="1"/>
  <c r="D176" i="1"/>
  <c r="I175" i="1"/>
  <c r="G175" i="1"/>
  <c r="E175" i="1"/>
  <c r="D175" i="1"/>
  <c r="G174" i="1"/>
  <c r="F168" i="1"/>
  <c r="F167" i="1"/>
  <c r="I166" i="1"/>
  <c r="H166" i="1"/>
  <c r="F166" i="1" s="1"/>
  <c r="G166" i="1"/>
  <c r="E166" i="1"/>
  <c r="D166" i="1"/>
  <c r="I165" i="1"/>
  <c r="H165" i="1"/>
  <c r="F165" i="1" s="1"/>
  <c r="G165" i="1"/>
  <c r="E165" i="1"/>
  <c r="D165" i="1"/>
  <c r="I164" i="1"/>
  <c r="H164" i="1"/>
  <c r="F164" i="1" s="1"/>
  <c r="G164" i="1"/>
  <c r="E164" i="1"/>
  <c r="D164" i="1"/>
  <c r="F163" i="1"/>
  <c r="I162" i="1"/>
  <c r="H162" i="1"/>
  <c r="G162" i="1"/>
  <c r="F162" i="1" s="1"/>
  <c r="E162" i="1"/>
  <c r="D162" i="1"/>
  <c r="D149" i="1" s="1"/>
  <c r="D144" i="1" s="1"/>
  <c r="F161" i="1"/>
  <c r="F160" i="1"/>
  <c r="I159" i="1"/>
  <c r="H159" i="1"/>
  <c r="G159" i="1"/>
  <c r="F159" i="1"/>
  <c r="E159" i="1"/>
  <c r="D159" i="1"/>
  <c r="F158" i="1"/>
  <c r="F157" i="1"/>
  <c r="I156" i="1"/>
  <c r="H156" i="1"/>
  <c r="G156" i="1"/>
  <c r="F156" i="1" s="1"/>
  <c r="E156" i="1"/>
  <c r="D156" i="1"/>
  <c r="I155" i="1"/>
  <c r="H155" i="1"/>
  <c r="G155" i="1"/>
  <c r="G149" i="1" s="1"/>
  <c r="E155" i="1"/>
  <c r="D155" i="1"/>
  <c r="F154" i="1"/>
  <c r="I153" i="1"/>
  <c r="I149" i="1" s="1"/>
  <c r="I144" i="1" s="1"/>
  <c r="H153" i="1"/>
  <c r="F153" i="1" s="1"/>
  <c r="G153" i="1"/>
  <c r="E153" i="1"/>
  <c r="D153" i="1"/>
  <c r="F152" i="1"/>
  <c r="F151" i="1"/>
  <c r="I150" i="1"/>
  <c r="H150" i="1"/>
  <c r="F150" i="1" s="1"/>
  <c r="G150" i="1"/>
  <c r="E150" i="1"/>
  <c r="D150" i="1"/>
  <c r="E149" i="1"/>
  <c r="E144" i="1" s="1"/>
  <c r="F148" i="1"/>
  <c r="I147" i="1"/>
  <c r="H147" i="1"/>
  <c r="G147" i="1"/>
  <c r="F147" i="1"/>
  <c r="E147" i="1"/>
  <c r="D147" i="1"/>
  <c r="I146" i="1"/>
  <c r="H146" i="1"/>
  <c r="G146" i="1"/>
  <c r="F146" i="1"/>
  <c r="E146" i="1"/>
  <c r="D146" i="1"/>
  <c r="I145" i="1"/>
  <c r="H145" i="1"/>
  <c r="G145" i="1"/>
  <c r="F145" i="1"/>
  <c r="E145" i="1"/>
  <c r="D145" i="1"/>
  <c r="F143" i="1"/>
  <c r="I142" i="1"/>
  <c r="H142" i="1"/>
  <c r="G142" i="1"/>
  <c r="F142" i="1" s="1"/>
  <c r="E142" i="1"/>
  <c r="D142" i="1"/>
  <c r="I141" i="1"/>
  <c r="H141" i="1"/>
  <c r="G141" i="1"/>
  <c r="F141" i="1" s="1"/>
  <c r="E141" i="1"/>
  <c r="D141" i="1"/>
  <c r="F140" i="1"/>
  <c r="F139" i="1"/>
  <c r="F138" i="1"/>
  <c r="F137" i="1"/>
  <c r="I136" i="1"/>
  <c r="H136" i="1"/>
  <c r="F136" i="1" s="1"/>
  <c r="G136" i="1"/>
  <c r="E136" i="1"/>
  <c r="D136" i="1"/>
  <c r="I135" i="1"/>
  <c r="H135" i="1"/>
  <c r="F135" i="1" s="1"/>
  <c r="G135" i="1"/>
  <c r="E135" i="1"/>
  <c r="D135" i="1"/>
  <c r="D129" i="1" s="1"/>
  <c r="F134" i="1"/>
  <c r="I133" i="1"/>
  <c r="H133" i="1"/>
  <c r="G133" i="1"/>
  <c r="F133" i="1"/>
  <c r="E133" i="1"/>
  <c r="E129" i="1" s="1"/>
  <c r="D133" i="1"/>
  <c r="F132" i="1"/>
  <c r="F131" i="1"/>
  <c r="I130" i="1"/>
  <c r="H130" i="1"/>
  <c r="G130" i="1"/>
  <c r="F130" i="1" s="1"/>
  <c r="E130" i="1"/>
  <c r="D130" i="1"/>
  <c r="I129" i="1"/>
  <c r="H129" i="1"/>
  <c r="G129" i="1"/>
  <c r="F129" i="1" s="1"/>
  <c r="F128" i="1"/>
  <c r="F127" i="1"/>
  <c r="F126" i="1"/>
  <c r="F125" i="1"/>
  <c r="F124" i="1"/>
  <c r="I123" i="1"/>
  <c r="H123" i="1"/>
  <c r="G123" i="1"/>
  <c r="F123" i="1" s="1"/>
  <c r="E123" i="1"/>
  <c r="D123" i="1"/>
  <c r="F122" i="1"/>
  <c r="F121" i="1"/>
  <c r="I120" i="1"/>
  <c r="I119" i="1" s="1"/>
  <c r="I118" i="1" s="1"/>
  <c r="H120" i="1"/>
  <c r="F120" i="1" s="1"/>
  <c r="G120" i="1"/>
  <c r="E120" i="1"/>
  <c r="D120" i="1"/>
  <c r="H119" i="1"/>
  <c r="E119" i="1"/>
  <c r="D119" i="1"/>
  <c r="D118" i="1" s="1"/>
  <c r="D109" i="1" s="1"/>
  <c r="D108" i="1" s="1"/>
  <c r="D107" i="1" s="1"/>
  <c r="H118" i="1"/>
  <c r="E118" i="1"/>
  <c r="F117" i="1"/>
  <c r="F116" i="1"/>
  <c r="F115" i="1"/>
  <c r="I114" i="1"/>
  <c r="I111" i="1" s="1"/>
  <c r="I110" i="1" s="1"/>
  <c r="I109" i="1" s="1"/>
  <c r="H114" i="1"/>
  <c r="G114" i="1"/>
  <c r="F114" i="1"/>
  <c r="E114" i="1"/>
  <c r="E111" i="1" s="1"/>
  <c r="E110" i="1" s="1"/>
  <c r="E109" i="1" s="1"/>
  <c r="E108" i="1" s="1"/>
  <c r="E107" i="1" s="1"/>
  <c r="D114" i="1"/>
  <c r="F113" i="1"/>
  <c r="I112" i="1"/>
  <c r="H112" i="1"/>
  <c r="G112" i="1"/>
  <c r="F112" i="1" s="1"/>
  <c r="E112" i="1"/>
  <c r="D112" i="1"/>
  <c r="H111" i="1"/>
  <c r="H110" i="1" s="1"/>
  <c r="H109" i="1" s="1"/>
  <c r="G111" i="1"/>
  <c r="G110" i="1" s="1"/>
  <c r="D111" i="1"/>
  <c r="D110" i="1"/>
  <c r="F175" i="1" l="1"/>
  <c r="E174" i="1"/>
  <c r="F174" i="1"/>
  <c r="D174" i="1"/>
  <c r="F110" i="1"/>
  <c r="H108" i="1"/>
  <c r="H107" i="1" s="1"/>
  <c r="I108" i="1"/>
  <c r="I107" i="1" s="1"/>
  <c r="F149" i="1"/>
  <c r="G144" i="1"/>
  <c r="F144" i="1" s="1"/>
  <c r="H149" i="1"/>
  <c r="H144" i="1" s="1"/>
  <c r="G119" i="1"/>
  <c r="F155" i="1"/>
  <c r="F111" i="1"/>
  <c r="G118" i="1" l="1"/>
  <c r="F119" i="1"/>
  <c r="F118" i="1" l="1"/>
  <c r="G109" i="1"/>
  <c r="G108" i="1" l="1"/>
  <c r="F109" i="1"/>
  <c r="G107" i="1" l="1"/>
  <c r="F107" i="1" s="1"/>
  <c r="F108" i="1"/>
  <c r="G15" i="3" l="1"/>
  <c r="G14" i="3" s="1"/>
  <c r="D16" i="3"/>
  <c r="D15" i="3" s="1"/>
  <c r="D14" i="3" s="1"/>
  <c r="D13" i="3" s="1"/>
  <c r="E16" i="3"/>
  <c r="E15" i="3" s="1"/>
  <c r="E14" i="3" s="1"/>
  <c r="E13" i="3" s="1"/>
  <c r="E12" i="3" s="1"/>
  <c r="G16" i="3"/>
  <c r="F16" i="3" s="1"/>
  <c r="K16" i="3" s="1"/>
  <c r="H16" i="3"/>
  <c r="H15" i="3" s="1"/>
  <c r="H14" i="3" s="1"/>
  <c r="H13" i="3" s="1"/>
  <c r="I16" i="3"/>
  <c r="I15" i="3" s="1"/>
  <c r="I14" i="3" s="1"/>
  <c r="I13" i="3" s="1"/>
  <c r="J16" i="3"/>
  <c r="J15" i="3" s="1"/>
  <c r="J14" i="3" s="1"/>
  <c r="J13" i="3" s="1"/>
  <c r="J12" i="3" s="1"/>
  <c r="F17" i="3"/>
  <c r="K17" i="3"/>
  <c r="G18" i="3"/>
  <c r="D19" i="3"/>
  <c r="D18" i="3" s="1"/>
  <c r="E19" i="3"/>
  <c r="E18" i="3" s="1"/>
  <c r="G19" i="3"/>
  <c r="F19" i="3" s="1"/>
  <c r="K19" i="3" s="1"/>
  <c r="H19" i="3"/>
  <c r="H18" i="3" s="1"/>
  <c r="I19" i="3"/>
  <c r="I18" i="3" s="1"/>
  <c r="J19" i="3"/>
  <c r="J18" i="3" s="1"/>
  <c r="F20" i="3"/>
  <c r="K20" i="3"/>
  <c r="F21" i="3"/>
  <c r="K21" i="3"/>
  <c r="F22" i="3"/>
  <c r="K22" i="3"/>
  <c r="H23" i="3"/>
  <c r="I23" i="3"/>
  <c r="D24" i="3"/>
  <c r="D23" i="3" s="1"/>
  <c r="E24" i="3"/>
  <c r="E23" i="3" s="1"/>
  <c r="G24" i="3"/>
  <c r="G23" i="3" s="1"/>
  <c r="F23" i="3" s="1"/>
  <c r="K23" i="3" s="1"/>
  <c r="H24" i="3"/>
  <c r="I24" i="3"/>
  <c r="J24" i="3"/>
  <c r="J23" i="3" s="1"/>
  <c r="F25" i="3"/>
  <c r="K25" i="3"/>
  <c r="D28" i="3"/>
  <c r="D27" i="3" s="1"/>
  <c r="D26" i="3" s="1"/>
  <c r="E28" i="3"/>
  <c r="E27" i="3" s="1"/>
  <c r="E26" i="3" s="1"/>
  <c r="J28" i="3"/>
  <c r="J27" i="3" s="1"/>
  <c r="J26" i="3" s="1"/>
  <c r="F29" i="3"/>
  <c r="K29" i="3"/>
  <c r="F30" i="3"/>
  <c r="K30" i="3"/>
  <c r="F31" i="3"/>
  <c r="K31" i="3"/>
  <c r="D32" i="3"/>
  <c r="E32" i="3"/>
  <c r="G32" i="3"/>
  <c r="G28" i="3" s="1"/>
  <c r="H32" i="3"/>
  <c r="H28" i="3" s="1"/>
  <c r="H27" i="3" s="1"/>
  <c r="H26" i="3" s="1"/>
  <c r="I32" i="3"/>
  <c r="I28" i="3" s="1"/>
  <c r="I27" i="3" s="1"/>
  <c r="I26" i="3" s="1"/>
  <c r="J32" i="3"/>
  <c r="F33" i="3"/>
  <c r="K33" i="3"/>
  <c r="F34" i="3"/>
  <c r="K34" i="3"/>
  <c r="D35" i="3"/>
  <c r="E35" i="3"/>
  <c r="G35" i="3"/>
  <c r="F35" i="3" s="1"/>
  <c r="K35" i="3" s="1"/>
  <c r="H35" i="3"/>
  <c r="I35" i="3"/>
  <c r="J35" i="3"/>
  <c r="F36" i="3"/>
  <c r="K36" i="3"/>
  <c r="F37" i="3"/>
  <c r="K37" i="3"/>
  <c r="D38" i="3"/>
  <c r="E38" i="3"/>
  <c r="G38" i="3"/>
  <c r="F38" i="3" s="1"/>
  <c r="K38" i="3" s="1"/>
  <c r="H38" i="3"/>
  <c r="I38" i="3"/>
  <c r="J38" i="3"/>
  <c r="F39" i="3"/>
  <c r="K39" i="3"/>
  <c r="D40" i="3"/>
  <c r="E40" i="3"/>
  <c r="J40" i="3"/>
  <c r="D41" i="3"/>
  <c r="E41" i="3"/>
  <c r="G41" i="3"/>
  <c r="G40" i="3" s="1"/>
  <c r="F40" i="3" s="1"/>
  <c r="K40" i="3" s="1"/>
  <c r="H41" i="3"/>
  <c r="H40" i="3" s="1"/>
  <c r="I41" i="3"/>
  <c r="I40" i="3" s="1"/>
  <c r="J41" i="3"/>
  <c r="F42" i="3"/>
  <c r="K42" i="3"/>
  <c r="F43" i="3"/>
  <c r="K43" i="3"/>
  <c r="D44" i="3"/>
  <c r="E44" i="3"/>
  <c r="G44" i="3"/>
  <c r="F44" i="3" s="1"/>
  <c r="K44" i="3" s="1"/>
  <c r="H44" i="3"/>
  <c r="I44" i="3"/>
  <c r="J44" i="3"/>
  <c r="F45" i="3"/>
  <c r="K45" i="3"/>
  <c r="F46" i="3"/>
  <c r="K46" i="3"/>
  <c r="F47" i="3"/>
  <c r="K47" i="3"/>
  <c r="D17" i="2"/>
  <c r="E17" i="2"/>
  <c r="E16" i="2" s="1"/>
  <c r="E15" i="2" s="1"/>
  <c r="G17" i="2"/>
  <c r="G16" i="2" s="1"/>
  <c r="H17" i="2"/>
  <c r="H16" i="2" s="1"/>
  <c r="H15" i="2" s="1"/>
  <c r="I17" i="2"/>
  <c r="J17" i="2"/>
  <c r="F18" i="2"/>
  <c r="K18" i="2"/>
  <c r="D19" i="2"/>
  <c r="D16" i="2" s="1"/>
  <c r="D15" i="2" s="1"/>
  <c r="E19" i="2"/>
  <c r="G19" i="2"/>
  <c r="F19" i="2" s="1"/>
  <c r="K19" i="2" s="1"/>
  <c r="H19" i="2"/>
  <c r="I19" i="2"/>
  <c r="I16" i="2" s="1"/>
  <c r="I15" i="2" s="1"/>
  <c r="J19" i="2"/>
  <c r="J16" i="2" s="1"/>
  <c r="J15" i="2" s="1"/>
  <c r="F20" i="2"/>
  <c r="K20" i="2"/>
  <c r="F21" i="2"/>
  <c r="K21" i="2"/>
  <c r="F22" i="2"/>
  <c r="K22" i="2" s="1"/>
  <c r="E24" i="2"/>
  <c r="E23" i="2" s="1"/>
  <c r="D25" i="2"/>
  <c r="D24" i="2" s="1"/>
  <c r="D23" i="2" s="1"/>
  <c r="E25" i="2"/>
  <c r="G25" i="2"/>
  <c r="G24" i="2" s="1"/>
  <c r="H25" i="2"/>
  <c r="H24" i="2" s="1"/>
  <c r="H23" i="2" s="1"/>
  <c r="I25" i="2"/>
  <c r="I24" i="2" s="1"/>
  <c r="I23" i="2" s="1"/>
  <c r="J25" i="2"/>
  <c r="J24" i="2" s="1"/>
  <c r="J23" i="2" s="1"/>
  <c r="F26" i="2"/>
  <c r="K26" i="2"/>
  <c r="F27" i="2"/>
  <c r="K27" i="2"/>
  <c r="D28" i="2"/>
  <c r="E28" i="2"/>
  <c r="G28" i="2"/>
  <c r="F28" i="2" s="1"/>
  <c r="K28" i="2" s="1"/>
  <c r="H28" i="2"/>
  <c r="I28" i="2"/>
  <c r="J28" i="2"/>
  <c r="F29" i="2"/>
  <c r="K29" i="2"/>
  <c r="F30" i="2"/>
  <c r="K30" i="2"/>
  <c r="F31" i="2"/>
  <c r="K31" i="2" s="1"/>
  <c r="F32" i="2"/>
  <c r="K32" i="2"/>
  <c r="F33" i="2"/>
  <c r="K33" i="2"/>
  <c r="I34" i="2"/>
  <c r="D35" i="2"/>
  <c r="E35" i="2"/>
  <c r="G35" i="2"/>
  <c r="H35" i="2"/>
  <c r="H34" i="2" s="1"/>
  <c r="I35" i="2"/>
  <c r="J35" i="2"/>
  <c r="F36" i="2"/>
  <c r="K36" i="2"/>
  <c r="F37" i="2"/>
  <c r="K37" i="2" s="1"/>
  <c r="D38" i="2"/>
  <c r="E38" i="2"/>
  <c r="G38" i="2"/>
  <c r="F38" i="2" s="1"/>
  <c r="K38" i="2" s="1"/>
  <c r="H38" i="2"/>
  <c r="I38" i="2"/>
  <c r="J38" i="2"/>
  <c r="F39" i="2"/>
  <c r="K39" i="2"/>
  <c r="D40" i="2"/>
  <c r="D34" i="2" s="1"/>
  <c r="I40" i="2"/>
  <c r="J40" i="2"/>
  <c r="J34" i="2" s="1"/>
  <c r="D41" i="2"/>
  <c r="E41" i="2"/>
  <c r="E40" i="2" s="1"/>
  <c r="G41" i="2"/>
  <c r="F41" i="2" s="1"/>
  <c r="K41" i="2" s="1"/>
  <c r="H41" i="2"/>
  <c r="H40" i="2" s="1"/>
  <c r="I41" i="2"/>
  <c r="J41" i="2"/>
  <c r="F42" i="2"/>
  <c r="K42" i="2"/>
  <c r="F43" i="2"/>
  <c r="K43" i="2" s="1"/>
  <c r="F44" i="2"/>
  <c r="K44" i="2"/>
  <c r="F45" i="2"/>
  <c r="K45" i="2"/>
  <c r="D46" i="2"/>
  <c r="I46" i="2"/>
  <c r="J46" i="2"/>
  <c r="D47" i="2"/>
  <c r="E47" i="2"/>
  <c r="E46" i="2" s="1"/>
  <c r="G47" i="2"/>
  <c r="G46" i="2" s="1"/>
  <c r="H47" i="2"/>
  <c r="H46" i="2" s="1"/>
  <c r="I47" i="2"/>
  <c r="J47" i="2"/>
  <c r="F48" i="2"/>
  <c r="K48" i="2"/>
  <c r="E51" i="2"/>
  <c r="E50" i="2" s="1"/>
  <c r="E49" i="2" s="1"/>
  <c r="D52" i="2"/>
  <c r="D51" i="2" s="1"/>
  <c r="D50" i="2" s="1"/>
  <c r="E52" i="2"/>
  <c r="G52" i="2"/>
  <c r="G51" i="2" s="1"/>
  <c r="H52" i="2"/>
  <c r="H51" i="2" s="1"/>
  <c r="H50" i="2" s="1"/>
  <c r="I52" i="2"/>
  <c r="I51" i="2" s="1"/>
  <c r="I50" i="2" s="1"/>
  <c r="J52" i="2"/>
  <c r="J51" i="2" s="1"/>
  <c r="J50" i="2" s="1"/>
  <c r="F53" i="2"/>
  <c r="K53" i="2"/>
  <c r="D55" i="2"/>
  <c r="E55" i="2"/>
  <c r="G55" i="2"/>
  <c r="H55" i="2"/>
  <c r="I55" i="2"/>
  <c r="J55" i="2"/>
  <c r="J54" i="2" s="1"/>
  <c r="F56" i="2"/>
  <c r="K56" i="2"/>
  <c r="F57" i="2"/>
  <c r="K57" i="2"/>
  <c r="D58" i="2"/>
  <c r="E58" i="2"/>
  <c r="G58" i="2"/>
  <c r="F58" i="2" s="1"/>
  <c r="K58" i="2" s="1"/>
  <c r="H58" i="2"/>
  <c r="I58" i="2"/>
  <c r="J58" i="2"/>
  <c r="F59" i="2"/>
  <c r="K59" i="2"/>
  <c r="E60" i="2"/>
  <c r="E54" i="2" s="1"/>
  <c r="D61" i="2"/>
  <c r="D60" i="2" s="1"/>
  <c r="E61" i="2"/>
  <c r="G61" i="2"/>
  <c r="G60" i="2" s="1"/>
  <c r="H61" i="2"/>
  <c r="H60" i="2" s="1"/>
  <c r="I61" i="2"/>
  <c r="I60" i="2" s="1"/>
  <c r="J61" i="2"/>
  <c r="J60" i="2" s="1"/>
  <c r="F62" i="2"/>
  <c r="K62" i="2"/>
  <c r="F63" i="2"/>
  <c r="K63" i="2"/>
  <c r="D64" i="2"/>
  <c r="E64" i="2"/>
  <c r="G64" i="2"/>
  <c r="F64" i="2" s="1"/>
  <c r="K64" i="2" s="1"/>
  <c r="H64" i="2"/>
  <c r="I64" i="2"/>
  <c r="J64" i="2"/>
  <c r="F65" i="2"/>
  <c r="K65" i="2"/>
  <c r="F66" i="2"/>
  <c r="K66" i="2"/>
  <c r="D67" i="2"/>
  <c r="E67" i="2"/>
  <c r="G67" i="2"/>
  <c r="F67" i="2" s="1"/>
  <c r="K67" i="2" s="1"/>
  <c r="H67" i="2"/>
  <c r="I67" i="2"/>
  <c r="J67" i="2"/>
  <c r="F68" i="2"/>
  <c r="K68" i="2"/>
  <c r="D70" i="2"/>
  <c r="D69" i="2" s="1"/>
  <c r="I70" i="2"/>
  <c r="I69" i="2" s="1"/>
  <c r="J70" i="2"/>
  <c r="J69" i="2" s="1"/>
  <c r="D71" i="2"/>
  <c r="E71" i="2"/>
  <c r="E70" i="2" s="1"/>
  <c r="E69" i="2" s="1"/>
  <c r="G71" i="2"/>
  <c r="F71" i="2" s="1"/>
  <c r="K71" i="2" s="1"/>
  <c r="H71" i="2"/>
  <c r="H70" i="2" s="1"/>
  <c r="H69" i="2" s="1"/>
  <c r="I71" i="2"/>
  <c r="J71" i="2"/>
  <c r="F72" i="2"/>
  <c r="K72" i="2"/>
  <c r="F73" i="2"/>
  <c r="K73" i="2" s="1"/>
  <c r="D18" i="1"/>
  <c r="E18" i="1"/>
  <c r="G18" i="1"/>
  <c r="H18" i="1"/>
  <c r="I18" i="1"/>
  <c r="J18" i="1"/>
  <c r="F19" i="1"/>
  <c r="K19" i="1" s="1"/>
  <c r="D20" i="1"/>
  <c r="E20" i="1"/>
  <c r="G20" i="1"/>
  <c r="F20" i="1" s="1"/>
  <c r="K20" i="1" s="1"/>
  <c r="H20" i="1"/>
  <c r="I20" i="1"/>
  <c r="I17" i="1" s="1"/>
  <c r="I16" i="1" s="1"/>
  <c r="J20" i="1"/>
  <c r="F21" i="1"/>
  <c r="K21" i="1" s="1"/>
  <c r="F22" i="1"/>
  <c r="K22" i="1"/>
  <c r="F23" i="1"/>
  <c r="K23" i="1" s="1"/>
  <c r="D26" i="1"/>
  <c r="E26" i="1"/>
  <c r="G26" i="1"/>
  <c r="H26" i="1"/>
  <c r="I26" i="1"/>
  <c r="J26" i="1"/>
  <c r="F27" i="1"/>
  <c r="K27" i="1" s="1"/>
  <c r="F28" i="1"/>
  <c r="K28" i="1" s="1"/>
  <c r="D29" i="1"/>
  <c r="D25" i="1" s="1"/>
  <c r="D24" i="1" s="1"/>
  <c r="E29" i="1"/>
  <c r="G29" i="1"/>
  <c r="H29" i="1"/>
  <c r="I29" i="1"/>
  <c r="J29" i="1"/>
  <c r="F30" i="1"/>
  <c r="K30" i="1" s="1"/>
  <c r="F31" i="1"/>
  <c r="K31" i="1"/>
  <c r="F32" i="1"/>
  <c r="K32" i="1" s="1"/>
  <c r="F33" i="1"/>
  <c r="K33" i="1" s="1"/>
  <c r="F34" i="1"/>
  <c r="K34" i="1"/>
  <c r="D36" i="1"/>
  <c r="E36" i="1"/>
  <c r="G36" i="1"/>
  <c r="H36" i="1"/>
  <c r="I36" i="1"/>
  <c r="J36" i="1"/>
  <c r="F37" i="1"/>
  <c r="K37" i="1" s="1"/>
  <c r="F38" i="1"/>
  <c r="K38" i="1" s="1"/>
  <c r="D39" i="1"/>
  <c r="E39" i="1"/>
  <c r="G39" i="1"/>
  <c r="H39" i="1"/>
  <c r="I39" i="1"/>
  <c r="J39" i="1"/>
  <c r="F40" i="1"/>
  <c r="K40" i="1" s="1"/>
  <c r="D42" i="1"/>
  <c r="D41" i="1" s="1"/>
  <c r="E42" i="1"/>
  <c r="E41" i="1" s="1"/>
  <c r="E35" i="1" s="1"/>
  <c r="G42" i="1"/>
  <c r="H42" i="1"/>
  <c r="H41" i="1" s="1"/>
  <c r="I42" i="1"/>
  <c r="I41" i="1" s="1"/>
  <c r="J42" i="1"/>
  <c r="J41" i="1" s="1"/>
  <c r="F43" i="1"/>
  <c r="K43" i="1" s="1"/>
  <c r="F44" i="1"/>
  <c r="K44" i="1"/>
  <c r="F45" i="1"/>
  <c r="K45" i="1" s="1"/>
  <c r="F46" i="1"/>
  <c r="K46" i="1" s="1"/>
  <c r="I47" i="1"/>
  <c r="D48" i="1"/>
  <c r="D47" i="1" s="1"/>
  <c r="E48" i="1"/>
  <c r="E47" i="1" s="1"/>
  <c r="G48" i="1"/>
  <c r="H48" i="1"/>
  <c r="H47" i="1" s="1"/>
  <c r="I48" i="1"/>
  <c r="J48" i="1"/>
  <c r="J47" i="1" s="1"/>
  <c r="F49" i="1"/>
  <c r="K49" i="1" s="1"/>
  <c r="D53" i="1"/>
  <c r="D52" i="1" s="1"/>
  <c r="D51" i="1" s="1"/>
  <c r="E53" i="1"/>
  <c r="E52" i="1" s="1"/>
  <c r="E51" i="1" s="1"/>
  <c r="G53" i="1"/>
  <c r="G52" i="1" s="1"/>
  <c r="H53" i="1"/>
  <c r="H52" i="1" s="1"/>
  <c r="H51" i="1" s="1"/>
  <c r="I53" i="1"/>
  <c r="I52" i="1" s="1"/>
  <c r="I51" i="1" s="1"/>
  <c r="J53" i="1"/>
  <c r="J52" i="1" s="1"/>
  <c r="J51" i="1" s="1"/>
  <c r="F54" i="1"/>
  <c r="K54" i="1" s="1"/>
  <c r="D56" i="1"/>
  <c r="E56" i="1"/>
  <c r="G56" i="1"/>
  <c r="H56" i="1"/>
  <c r="F56" i="1" s="1"/>
  <c r="I56" i="1"/>
  <c r="J56" i="1"/>
  <c r="F57" i="1"/>
  <c r="K57" i="1" s="1"/>
  <c r="F58" i="1"/>
  <c r="K58" i="1" s="1"/>
  <c r="D59" i="1"/>
  <c r="E59" i="1"/>
  <c r="G59" i="1"/>
  <c r="H59" i="1"/>
  <c r="I59" i="1"/>
  <c r="J59" i="1"/>
  <c r="F60" i="1"/>
  <c r="K60" i="1" s="1"/>
  <c r="D62" i="1"/>
  <c r="D61" i="1" s="1"/>
  <c r="E62" i="1"/>
  <c r="E61" i="1" s="1"/>
  <c r="G62" i="1"/>
  <c r="F62" i="1" s="1"/>
  <c r="H62" i="1"/>
  <c r="H61" i="1" s="1"/>
  <c r="I62" i="1"/>
  <c r="I61" i="1" s="1"/>
  <c r="J62" i="1"/>
  <c r="J61" i="1" s="1"/>
  <c r="F63" i="1"/>
  <c r="K63" i="1" s="1"/>
  <c r="F64" i="1"/>
  <c r="K64" i="1"/>
  <c r="D65" i="1"/>
  <c r="E65" i="1"/>
  <c r="G65" i="1"/>
  <c r="F65" i="1" s="1"/>
  <c r="H65" i="1"/>
  <c r="I65" i="1"/>
  <c r="J65" i="1"/>
  <c r="F66" i="1"/>
  <c r="K66" i="1" s="1"/>
  <c r="F67" i="1"/>
  <c r="K67" i="1" s="1"/>
  <c r="F68" i="1"/>
  <c r="K68" i="1"/>
  <c r="F69" i="1"/>
  <c r="K69" i="1" s="1"/>
  <c r="D71" i="1"/>
  <c r="D70" i="1" s="1"/>
  <c r="E71" i="1"/>
  <c r="E70" i="1" s="1"/>
  <c r="G71" i="1"/>
  <c r="G70" i="1" s="1"/>
  <c r="H71" i="1"/>
  <c r="H70" i="1" s="1"/>
  <c r="I71" i="1"/>
  <c r="I70" i="1" s="1"/>
  <c r="J71" i="1"/>
  <c r="J70" i="1" s="1"/>
  <c r="F72" i="1"/>
  <c r="K72" i="1" s="1"/>
  <c r="F73" i="1"/>
  <c r="K73" i="1" s="1"/>
  <c r="F74" i="1"/>
  <c r="K74" i="1" s="1"/>
  <c r="D76" i="1"/>
  <c r="D75" i="1" s="1"/>
  <c r="E76" i="1"/>
  <c r="E75" i="1" s="1"/>
  <c r="G76" i="1"/>
  <c r="G75" i="1" s="1"/>
  <c r="H76" i="1"/>
  <c r="H75" i="1" s="1"/>
  <c r="I76" i="1"/>
  <c r="I75" i="1" s="1"/>
  <c r="J76" i="1"/>
  <c r="J75" i="1" s="1"/>
  <c r="F77" i="1"/>
  <c r="K77" i="1" s="1"/>
  <c r="F81" i="1"/>
  <c r="K81" i="1" s="1"/>
  <c r="F82" i="1"/>
  <c r="K82" i="1" s="1"/>
  <c r="F83" i="1"/>
  <c r="K83" i="1" s="1"/>
  <c r="F84" i="1"/>
  <c r="K84" i="1" s="1"/>
  <c r="F85" i="1"/>
  <c r="K85" i="1" s="1"/>
  <c r="D86" i="1"/>
  <c r="D80" i="1" s="1"/>
  <c r="D79" i="1" s="1"/>
  <c r="D78" i="1" s="1"/>
  <c r="E86" i="1"/>
  <c r="G86" i="1"/>
  <c r="H86" i="1"/>
  <c r="F86" i="1" s="1"/>
  <c r="I86" i="1"/>
  <c r="J86" i="1"/>
  <c r="F87" i="1"/>
  <c r="K87" i="1" s="1"/>
  <c r="F88" i="1"/>
  <c r="K88" i="1" s="1"/>
  <c r="D89" i="1"/>
  <c r="E89" i="1"/>
  <c r="G89" i="1"/>
  <c r="H89" i="1"/>
  <c r="I89" i="1"/>
  <c r="J89" i="1"/>
  <c r="F90" i="1"/>
  <c r="K90" i="1" s="1"/>
  <c r="F91" i="1"/>
  <c r="K91" i="1" s="1"/>
  <c r="D92" i="1"/>
  <c r="E92" i="1"/>
  <c r="G92" i="1"/>
  <c r="H92" i="1"/>
  <c r="I92" i="1"/>
  <c r="J92" i="1"/>
  <c r="F93" i="1"/>
  <c r="K93" i="1" s="1"/>
  <c r="D95" i="1"/>
  <c r="E95" i="1"/>
  <c r="E94" i="1" s="1"/>
  <c r="G95" i="1"/>
  <c r="H95" i="1"/>
  <c r="I95" i="1"/>
  <c r="J95" i="1"/>
  <c r="J94" i="1" s="1"/>
  <c r="F96" i="1"/>
  <c r="K96" i="1" s="1"/>
  <c r="F97" i="1"/>
  <c r="K97" i="1" s="1"/>
  <c r="D98" i="1"/>
  <c r="E98" i="1"/>
  <c r="G98" i="1"/>
  <c r="H98" i="1"/>
  <c r="I98" i="1"/>
  <c r="J98" i="1"/>
  <c r="F99" i="1"/>
  <c r="K99" i="1" s="1"/>
  <c r="F100" i="1"/>
  <c r="K100" i="1" s="1"/>
  <c r="F101" i="1"/>
  <c r="K101" i="1"/>
  <c r="F59" i="1" l="1"/>
  <c r="H94" i="1"/>
  <c r="H35" i="1"/>
  <c r="H25" i="1"/>
  <c r="H24" i="1" s="1"/>
  <c r="F92" i="1"/>
  <c r="J80" i="1"/>
  <c r="J79" i="1" s="1"/>
  <c r="J78" i="1" s="1"/>
  <c r="F70" i="1"/>
  <c r="F39" i="1"/>
  <c r="K39" i="1" s="1"/>
  <c r="G25" i="1"/>
  <c r="G24" i="1" s="1"/>
  <c r="F24" i="1" s="1"/>
  <c r="K24" i="1" s="1"/>
  <c r="F89" i="1"/>
  <c r="K89" i="1" s="1"/>
  <c r="J55" i="1"/>
  <c r="F71" i="1"/>
  <c r="K71" i="1" s="1"/>
  <c r="E55" i="1"/>
  <c r="F53" i="1"/>
  <c r="F29" i="1"/>
  <c r="K29" i="1" s="1"/>
  <c r="J17" i="1"/>
  <c r="J16" i="1" s="1"/>
  <c r="F95" i="1"/>
  <c r="D55" i="1"/>
  <c r="D50" i="1" s="1"/>
  <c r="D35" i="1"/>
  <c r="H17" i="1"/>
  <c r="H16" i="1" s="1"/>
  <c r="D94" i="1"/>
  <c r="F98" i="1"/>
  <c r="I35" i="1"/>
  <c r="F26" i="1"/>
  <c r="K26" i="1" s="1"/>
  <c r="E17" i="1"/>
  <c r="E16" i="1" s="1"/>
  <c r="G94" i="1"/>
  <c r="H55" i="1"/>
  <c r="H50" i="1" s="1"/>
  <c r="E25" i="1"/>
  <c r="E24" i="1" s="1"/>
  <c r="K70" i="1"/>
  <c r="K62" i="1"/>
  <c r="J25" i="1"/>
  <c r="J24" i="1" s="1"/>
  <c r="F52" i="1"/>
  <c r="K52" i="1" s="1"/>
  <c r="G51" i="1"/>
  <c r="F51" i="1" s="1"/>
  <c r="K51" i="1" s="1"/>
  <c r="J50" i="1"/>
  <c r="F25" i="1"/>
  <c r="H80" i="1"/>
  <c r="H79" i="1" s="1"/>
  <c r="H78" i="1" s="1"/>
  <c r="I80" i="1"/>
  <c r="I79" i="1" s="1"/>
  <c r="I78" i="1" s="1"/>
  <c r="G80" i="1"/>
  <c r="F80" i="1" s="1"/>
  <c r="F76" i="1"/>
  <c r="K76" i="1" s="1"/>
  <c r="I94" i="1"/>
  <c r="K86" i="1"/>
  <c r="G17" i="1"/>
  <c r="F17" i="1" s="1"/>
  <c r="F94" i="1"/>
  <c r="G61" i="1"/>
  <c r="F61" i="1" s="1"/>
  <c r="K61" i="1" s="1"/>
  <c r="K56" i="1"/>
  <c r="E80" i="1"/>
  <c r="E79" i="1" s="1"/>
  <c r="E78" i="1" s="1"/>
  <c r="D17" i="1"/>
  <c r="D16" i="1" s="1"/>
  <c r="I12" i="3"/>
  <c r="D12" i="3"/>
  <c r="H12" i="3"/>
  <c r="F28" i="3"/>
  <c r="K28" i="3" s="1"/>
  <c r="G27" i="3"/>
  <c r="G13" i="3"/>
  <c r="F14" i="3"/>
  <c r="K14" i="3" s="1"/>
  <c r="F18" i="3"/>
  <c r="K18" i="3" s="1"/>
  <c r="F15" i="3"/>
  <c r="K15" i="3" s="1"/>
  <c r="F41" i="3"/>
  <c r="K41" i="3" s="1"/>
  <c r="F32" i="3"/>
  <c r="K32" i="3" s="1"/>
  <c r="F24" i="3"/>
  <c r="K24" i="3" s="1"/>
  <c r="G15" i="2"/>
  <c r="F16" i="2"/>
  <c r="K16" i="2" s="1"/>
  <c r="J14" i="2"/>
  <c r="F60" i="2"/>
  <c r="K60" i="2" s="1"/>
  <c r="H54" i="2"/>
  <c r="G54" i="2"/>
  <c r="F54" i="2" s="1"/>
  <c r="E34" i="2"/>
  <c r="H49" i="2"/>
  <c r="G23" i="2"/>
  <c r="F23" i="2" s="1"/>
  <c r="K23" i="2" s="1"/>
  <c r="F24" i="2"/>
  <c r="K24" i="2" s="1"/>
  <c r="D14" i="2"/>
  <c r="I54" i="2"/>
  <c r="I49" i="2" s="1"/>
  <c r="E14" i="2"/>
  <c r="E13" i="2" s="1"/>
  <c r="E12" i="2" s="1"/>
  <c r="J49" i="2"/>
  <c r="F46" i="2"/>
  <c r="K46" i="2" s="1"/>
  <c r="I14" i="2"/>
  <c r="D54" i="2"/>
  <c r="D49" i="2" s="1"/>
  <c r="G50" i="2"/>
  <c r="F51" i="2"/>
  <c r="K51" i="2" s="1"/>
  <c r="H14" i="2"/>
  <c r="H13" i="2" s="1"/>
  <c r="H12" i="2" s="1"/>
  <c r="F47" i="2"/>
  <c r="K47" i="2" s="1"/>
  <c r="F17" i="2"/>
  <c r="K17" i="2" s="1"/>
  <c r="G70" i="2"/>
  <c r="G40" i="2"/>
  <c r="F40" i="2" s="1"/>
  <c r="K40" i="2" s="1"/>
  <c r="F61" i="2"/>
  <c r="K61" i="2" s="1"/>
  <c r="F55" i="2"/>
  <c r="K55" i="2" s="1"/>
  <c r="F52" i="2"/>
  <c r="K52" i="2" s="1"/>
  <c r="F25" i="2"/>
  <c r="K25" i="2" s="1"/>
  <c r="F35" i="2"/>
  <c r="K35" i="2" s="1"/>
  <c r="E50" i="1"/>
  <c r="F36" i="1"/>
  <c r="K36" i="1" s="1"/>
  <c r="F75" i="1"/>
  <c r="K75" i="1" s="1"/>
  <c r="K65" i="1"/>
  <c r="K59" i="1"/>
  <c r="G41" i="1"/>
  <c r="F41" i="1" s="1"/>
  <c r="K41" i="1" s="1"/>
  <c r="F42" i="1"/>
  <c r="K42" i="1" s="1"/>
  <c r="I55" i="1"/>
  <c r="I50" i="1" s="1"/>
  <c r="H15" i="1"/>
  <c r="D15" i="1"/>
  <c r="K95" i="1"/>
  <c r="J35" i="1"/>
  <c r="K98" i="1"/>
  <c r="K92" i="1"/>
  <c r="K53" i="1"/>
  <c r="G47" i="1"/>
  <c r="F47" i="1" s="1"/>
  <c r="K47" i="1" s="1"/>
  <c r="F48" i="1"/>
  <c r="K48" i="1" s="1"/>
  <c r="I25" i="1"/>
  <c r="I24" i="1" s="1"/>
  <c r="E15" i="1"/>
  <c r="E14" i="1" s="1"/>
  <c r="F18" i="1"/>
  <c r="K18" i="1" s="1"/>
  <c r="G55" i="1" l="1"/>
  <c r="F55" i="1" s="1"/>
  <c r="K55" i="1" s="1"/>
  <c r="K80" i="1"/>
  <c r="I15" i="1"/>
  <c r="K17" i="1"/>
  <c r="D14" i="1"/>
  <c r="D12" i="1" s="1"/>
  <c r="H14" i="1"/>
  <c r="H12" i="1" s="1"/>
  <c r="J15" i="1"/>
  <c r="J14" i="1" s="1"/>
  <c r="J13" i="1" s="1"/>
  <c r="G79" i="1"/>
  <c r="I14" i="1"/>
  <c r="I13" i="1" s="1"/>
  <c r="K94" i="1"/>
  <c r="G16" i="1"/>
  <c r="G15" i="1" s="1"/>
  <c r="F13" i="3"/>
  <c r="K13" i="3" s="1"/>
  <c r="G26" i="3"/>
  <c r="F26" i="3" s="1"/>
  <c r="K26" i="3" s="1"/>
  <c r="F27" i="3"/>
  <c r="K27" i="3" s="1"/>
  <c r="G69" i="2"/>
  <c r="F69" i="2" s="1"/>
  <c r="K69" i="2" s="1"/>
  <c r="F70" i="2"/>
  <c r="K70" i="2" s="1"/>
  <c r="K54" i="2"/>
  <c r="D13" i="2"/>
  <c r="D12" i="2" s="1"/>
  <c r="G34" i="2"/>
  <c r="F34" i="2" s="1"/>
  <c r="K34" i="2" s="1"/>
  <c r="F15" i="2"/>
  <c r="K15" i="2" s="1"/>
  <c r="I13" i="2"/>
  <c r="I12" i="2" s="1"/>
  <c r="J13" i="2"/>
  <c r="J12" i="2" s="1"/>
  <c r="F50" i="2"/>
  <c r="K50" i="2" s="1"/>
  <c r="G49" i="2"/>
  <c r="F49" i="2" s="1"/>
  <c r="K49" i="2" s="1"/>
  <c r="J12" i="1"/>
  <c r="G50" i="1"/>
  <c r="F50" i="1" s="1"/>
  <c r="K50" i="1" s="1"/>
  <c r="E12" i="1"/>
  <c r="E13" i="1"/>
  <c r="K25" i="1"/>
  <c r="F79" i="1"/>
  <c r="K79" i="1" s="1"/>
  <c r="G78" i="1"/>
  <c r="F78" i="1" s="1"/>
  <c r="K78" i="1" s="1"/>
  <c r="G35" i="1"/>
  <c r="F35" i="1" s="1"/>
  <c r="K35" i="1" s="1"/>
  <c r="D13" i="1"/>
  <c r="H13" i="1"/>
  <c r="I12" i="1" l="1"/>
  <c r="F16" i="1"/>
  <c r="K16" i="1" s="1"/>
  <c r="G12" i="3"/>
  <c r="F12" i="3" s="1"/>
  <c r="K12" i="3" s="1"/>
  <c r="G14" i="2"/>
  <c r="G14" i="1"/>
  <c r="F15" i="1"/>
  <c r="K15" i="1" s="1"/>
  <c r="G13" i="2" l="1"/>
  <c r="F14" i="2"/>
  <c r="K14" i="2" s="1"/>
  <c r="F14" i="1"/>
  <c r="K14" i="1" s="1"/>
  <c r="G12" i="1"/>
  <c r="F12" i="1" s="1"/>
  <c r="K12" i="1" s="1"/>
  <c r="G13" i="1"/>
  <c r="F13" i="1" s="1"/>
  <c r="K13" i="1" s="1"/>
  <c r="G12" i="2" l="1"/>
  <c r="F12" i="2" s="1"/>
  <c r="K12" i="2" s="1"/>
  <c r="F13" i="2"/>
  <c r="K13" i="2" s="1"/>
</calcChain>
</file>

<file path=xl/sharedStrings.xml><?xml version="1.0" encoding="utf-8"?>
<sst xmlns="http://schemas.openxmlformats.org/spreadsheetml/2006/main" count="839" uniqueCount="346">
  <si>
    <t>CONSOLIDAT CAMPULUNG MOLDOVENESC</t>
  </si>
  <si>
    <t>CUI: 4842400</t>
  </si>
  <si>
    <t xml:space="preserve"> Anexa 12</t>
  </si>
  <si>
    <t>Cont de executie - Venituri - Bugetul local</t>
  </si>
  <si>
    <t>Trimestrul: 3, Anul: 2023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</si>
  <si>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</si>
  <si>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</si>
  <si>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</si>
  <si>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</si>
  <si>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</si>
  <si>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</si>
  <si>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</si>
  <si>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</si>
  <si>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</si>
  <si>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</si>
  <si>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</si>
  <si>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</si>
  <si>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</si>
  <si>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</si>
  <si>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</si>
  <si>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</si>
  <si>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00.02+00.15+00.16+00.17+45.02+46.02+48.02)</t>
  </si>
  <si>
    <t>00.01</t>
  </si>
  <si>
    <t>2</t>
  </si>
  <si>
    <t>VENITURI PROPRII   (cod 00.02-11.02-37.02+00.15)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</si>
  <si>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</si>
  <si>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</si>
  <si>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</si>
  <si>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</si>
  <si>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</si>
  <si>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</si>
  <si>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</si>
  <si>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</si>
  <si>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</si>
  <si>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</si>
  <si>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</si>
  <si>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</si>
  <si>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</si>
  <si>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</si>
  <si>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</si>
  <si>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</si>
  <si>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</si>
  <si>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</si>
  <si>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</si>
  <si>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</si>
  <si>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04.02.01+04.02.04+04.02.05+04.02.06)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</si>
  <si>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</si>
  <si>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</si>
  <si>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</si>
  <si>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</si>
  <si>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</si>
  <si>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</si>
  <si>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</si>
  <si>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16</t>
  </si>
  <si>
    <t>Sume repartizate din Fondul la dispozitia Consiliului Judetean</t>
  </si>
  <si>
    <t>04.02.05</t>
  </si>
  <si>
    <t>21</t>
  </si>
  <si>
    <t>A3.  IMPOZITE SI TAXE PE PROPRIETATE (cod 07.02)</t>
  </si>
  <si>
    <t>00.09</t>
  </si>
  <si>
    <t>22</t>
  </si>
  <si>
    <t>Impozite si  taxe pe proprietate (cod 07.02.01+07.02.02+07.02.03+07.02.50)</t>
  </si>
  <si>
    <t>07.02</t>
  </si>
  <si>
    <t>23</t>
  </si>
  <si>
    <t>Impozit si taxa pe cladiri  (cod 07.02.01.01+07.02.01.02)</t>
  </si>
  <si>
    <t>07.02.01</t>
  </si>
  <si>
    <t>24</t>
  </si>
  <si>
    <t>Impozit si taxa pe cladiri de la persoane fizice *)</t>
  </si>
  <si>
    <t>07.02.01.01</t>
  </si>
  <si>
    <t>25</t>
  </si>
  <si>
    <t>Impozit si taxa pe cladiri de la persoane juridice</t>
  </si>
  <si>
    <t>07.02.01.02</t>
  </si>
  <si>
    <t>26</t>
  </si>
  <si>
    <t>Impozit si taxa pe teren (cod 07.02.02.01+07.02.02.02+07.02.02.03)</t>
  </si>
  <si>
    <t>07.02.02</t>
  </si>
  <si>
    <t>27</t>
  </si>
  <si>
    <t>Impozitul si taxa pe teren de la persoane fizice *)</t>
  </si>
  <si>
    <t>07.02.02.01</t>
  </si>
  <si>
    <t>28</t>
  </si>
  <si>
    <t>Impozitul si taxa pe teren de la persoane juridice *)</t>
  </si>
  <si>
    <t>07.02.02.02</t>
  </si>
  <si>
    <t>29</t>
  </si>
  <si>
    <t xml:space="preserve">Impozitul pe terenul din extravilan   *) </t>
  </si>
  <si>
    <t>07.02.02.03</t>
  </si>
  <si>
    <t>30</t>
  </si>
  <si>
    <t xml:space="preserve">Taxe judiciare de timbru si alte taxe de timbru </t>
  </si>
  <si>
    <t>07.02.03</t>
  </si>
  <si>
    <t>31</t>
  </si>
  <si>
    <t xml:space="preserve">Alte impozite si taxe  pe proprietate </t>
  </si>
  <si>
    <t>07.02.50</t>
  </si>
  <si>
    <t>32</t>
  </si>
  <si>
    <t>A4.  IMPOZITE SI TAXE PE BUNURI SI SERVICII   (cod 11.02+12.02+15.02+16.02)</t>
  </si>
  <si>
    <t>00.10</t>
  </si>
  <si>
    <t>33</t>
  </si>
  <si>
    <t>Sume defalcate din TVA (cod 11.02.01+11.02.02+11.02.05+11.02.06)</t>
  </si>
  <si>
    <t>11.02</t>
  </si>
  <si>
    <t>35</t>
  </si>
  <si>
    <t>Sume defalcate din taxa pe valoarea adaugata pentru finantarea cheltuielilor descentralizate la nivelul comunelor, oraselor, municipiilor, sectoarelor si Municipiului Bucuresti</t>
  </si>
  <si>
    <t>11.02.02</t>
  </si>
  <si>
    <t>38</t>
  </si>
  <si>
    <t>Sume defalcate din taxa pe valoarea adaugata pentru echilibrarea bugetelor locale</t>
  </si>
  <si>
    <t>11.02.06</t>
  </si>
  <si>
    <t>44</t>
  </si>
  <si>
    <t>Taxe pe servicii specifice (cod 15.02.01+15.02.50)</t>
  </si>
  <si>
    <t>15.02</t>
  </si>
  <si>
    <t>45</t>
  </si>
  <si>
    <t>Impozit pe spectacole</t>
  </si>
  <si>
    <t>15.02.01</t>
  </si>
  <si>
    <t>47</t>
  </si>
  <si>
    <t>Taxe pe utilizarea bunurilor, autorizarea utilizarii bunurilor sau pe desfasurarea de activitati (cod 16.02.02+16.02.03+16.02.50)</t>
  </si>
  <si>
    <t>16.02</t>
  </si>
  <si>
    <t>48</t>
  </si>
  <si>
    <t>Impozit pe mijloacele de transport  (cod 16.02.02.01+16.02.02.02)</t>
  </si>
  <si>
    <t>16.02.02</t>
  </si>
  <si>
    <t>49</t>
  </si>
  <si>
    <t>Taxa asupra mijloacelor de transport detinute de persoane fizice *)</t>
  </si>
  <si>
    <t>16.02.02.01</t>
  </si>
  <si>
    <t>50</t>
  </si>
  <si>
    <t>Taxa asupra mijloacelor de transport detinute de persoane juridice *)</t>
  </si>
  <si>
    <t>16.02.02.02</t>
  </si>
  <si>
    <t>51</t>
  </si>
  <si>
    <t>Taxe si tarife pentru eliberarea de licente si autorizatii de functionare</t>
  </si>
  <si>
    <t>16.02.03</t>
  </si>
  <si>
    <t>52</t>
  </si>
  <si>
    <t>Alte taxe pe utilizarea bunurilor, autorizarea utilizarii bunurilor sau pe desfasurare de activitati</t>
  </si>
  <si>
    <t>16.02.50</t>
  </si>
  <si>
    <t>53</t>
  </si>
  <si>
    <t>A6.  ALTE IMPOZITE SI  TAXE  FISCALE (cod 18.02)</t>
  </si>
  <si>
    <t>00.11</t>
  </si>
  <si>
    <t>54</t>
  </si>
  <si>
    <t>Alte impozite si taxe fiscale (cod 18.02.50)</t>
  </si>
  <si>
    <t>18.02</t>
  </si>
  <si>
    <t>55</t>
  </si>
  <si>
    <t>Alte impozite si taxe</t>
  </si>
  <si>
    <t>18.02.50</t>
  </si>
  <si>
    <t>56</t>
  </si>
  <si>
    <t>C.   VENITURI NEFISCALE (cod 00.13+00.14)</t>
  </si>
  <si>
    <t>00.12</t>
  </si>
  <si>
    <t>57</t>
  </si>
  <si>
    <t>C1.  VENITURI DIN PROPRIETATE  (cod 30.02+31.02)</t>
  </si>
  <si>
    <t>00.13</t>
  </si>
  <si>
    <t>58</t>
  </si>
  <si>
    <t>Venituri din proprietate (cod 30.02.01+30.02.05+30.02.08+30.02.50)</t>
  </si>
  <si>
    <t>30.02</t>
  </si>
  <si>
    <t>61</t>
  </si>
  <si>
    <t>Venituri din concesiuni si inchirieri</t>
  </si>
  <si>
    <t>30.02.05</t>
  </si>
  <si>
    <t>64</t>
  </si>
  <si>
    <t>Alte venituri din concesiuni si inchirieri de catre institutiile publice</t>
  </si>
  <si>
    <t>30.02.05.30</t>
  </si>
  <si>
    <t>71</t>
  </si>
  <si>
    <t>C2.  VANZARI DE BUNURI SI SERVICII (cod 33.02+34.02+35.02+36.02+37.02)</t>
  </si>
  <si>
    <t>00.14</t>
  </si>
  <si>
    <t>72</t>
  </si>
  <si>
    <t>Venituri din prestari de servicii si alte activitati (cod 33.02.08+33.02.10+33.02.12+33.02.24+33.02.27+33.02.28+33.02.50)</t>
  </si>
  <si>
    <t>33.02</t>
  </si>
  <si>
    <t>73</t>
  </si>
  <si>
    <t>Venituri din prestari de servicii</t>
  </si>
  <si>
    <t>33.02.08</t>
  </si>
  <si>
    <t>82</t>
  </si>
  <si>
    <t>Alte venituri din prestari de servicii si alte activitati</t>
  </si>
  <si>
    <t>33.02.50</t>
  </si>
  <si>
    <t>83</t>
  </si>
  <si>
    <t>Venituri din taxe administrative, eliberari permise (cod 34.02.02+34.02.50)</t>
  </si>
  <si>
    <t>34.02</t>
  </si>
  <si>
    <t>84</t>
  </si>
  <si>
    <t>Taxe extrajudiciare de timbru</t>
  </si>
  <si>
    <t>34.02.02</t>
  </si>
  <si>
    <t>86</t>
  </si>
  <si>
    <t>Amenzi, penalitati si confiscari (cod 35.02.01 la 35.02.03+35.02.50)</t>
  </si>
  <si>
    <t>35.02</t>
  </si>
  <si>
    <t>87</t>
  </si>
  <si>
    <t>Venituri din amenzi si alte sanctiuni aplicate potrivit dispozitiilor legale</t>
  </si>
  <si>
    <t>35.02.01</t>
  </si>
  <si>
    <t>88</t>
  </si>
  <si>
    <t>Venituri din amenzi şi alte sancţiuni aplicate de către alte instituţii de specialitate</t>
  </si>
  <si>
    <t>35.02.01.02</t>
  </si>
  <si>
    <t>92</t>
  </si>
  <si>
    <t>Alte amenzi, penalitati si confiscari</t>
  </si>
  <si>
    <t>35.02.50</t>
  </si>
  <si>
    <t>93</t>
  </si>
  <si>
    <t>Diverse venituri (cod 36.02.01+36.02.05+36.02.06+36.02.07+36.02.11+36.02.50)</t>
  </si>
  <si>
    <t>36.02</t>
  </si>
  <si>
    <t>97</t>
  </si>
  <si>
    <t>Taxe speciale</t>
  </si>
  <si>
    <t>36.02.06</t>
  </si>
  <si>
    <t>108</t>
  </si>
  <si>
    <t>Alte venituri</t>
  </si>
  <si>
    <t>36.02.50</t>
  </si>
  <si>
    <t>111</t>
  </si>
  <si>
    <t>Vărsăminte din secţiunea de funcţionare pentru finanţarea secţiunii de dezvoltare a bugetului local (cu semnul minus)</t>
  </si>
  <si>
    <t>37.02.03</t>
  </si>
  <si>
    <t>112</t>
  </si>
  <si>
    <t>Vărsăminte din secţiunea de funcţionare</t>
  </si>
  <si>
    <t>37.02.04</t>
  </si>
  <si>
    <t>115</t>
  </si>
  <si>
    <t>II. VENITURI DIN CAPITAL (cod 39.02)</t>
  </si>
  <si>
    <t>00.15</t>
  </si>
  <si>
    <t>116</t>
  </si>
  <si>
    <t>Venituri din valorificarea unor bunuri  (cod 39.02.01+39.02.03+39.02.04+39.02.07+39.02.10)</t>
  </si>
  <si>
    <t>39.02</t>
  </si>
  <si>
    <t>117</t>
  </si>
  <si>
    <t>Venituri din valorificarea unor bunuri ale institutiilor publice</t>
  </si>
  <si>
    <t>39.02.01</t>
  </si>
  <si>
    <t>118</t>
  </si>
  <si>
    <t>Venituri din vanzarea locuintelor construite din fondurile statului</t>
  </si>
  <si>
    <t>39.02.03</t>
  </si>
  <si>
    <t>120</t>
  </si>
  <si>
    <t>Venituri din vanzarea unor bunuri apartinand domeniului privat</t>
  </si>
  <si>
    <t>39.02.07</t>
  </si>
  <si>
    <t>122</t>
  </si>
  <si>
    <t>III. OPERAŢIUNI FINANCIARE (cod 40.02+41.02)</t>
  </si>
  <si>
    <t>00.16</t>
  </si>
  <si>
    <t>123</t>
  </si>
  <si>
    <t>Încasări din rambursarea împrumuturilor acordate (cod 40.02.06+40.02.07+40.02.10+40.02.11+40.02.13+40.02.14+40.02.16+40.02.50)</t>
  </si>
  <si>
    <t>40.02</t>
  </si>
  <si>
    <t>129</t>
  </si>
  <si>
    <t>Sume din excedentul bugetului local utilizate pentru finantarea cheltuielilor sectiunii de dezvoltare</t>
  </si>
  <si>
    <t>40.02.14</t>
  </si>
  <si>
    <t>138</t>
  </si>
  <si>
    <t>IV.  SUBVENTII (cod 00.18)</t>
  </si>
  <si>
    <t>00.17</t>
  </si>
  <si>
    <t>139</t>
  </si>
  <si>
    <t>SUBVENTII DE LA ALTE NIVELE ALE ADMINISTRATIEI PUBLICE (cod 42.02+43.02)</t>
  </si>
  <si>
    <t>00.18</t>
  </si>
  <si>
    <t>140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</si>
  <si>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</si>
  <si>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</si>
  <si>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177</t>
  </si>
  <si>
    <t>Subventii pentru acordarea ajutorului pentru incalzirea locuintei si a suplimentului de energie alocate pentru consumul de combustibili solizi si/sau petrolieri</t>
  </si>
  <si>
    <t>42.02.34</t>
  </si>
  <si>
    <t>201</t>
  </si>
  <si>
    <t>Finantarea programelor nationale de dezvoltare locala</t>
  </si>
  <si>
    <t>42.02.65</t>
  </si>
  <si>
    <t>202</t>
  </si>
  <si>
    <t>Subvenţii din bugetul de stat  alocate conform contractelor încheiate cu direcţiile de sănătate publică</t>
  </si>
  <si>
    <t>42.02.66</t>
  </si>
  <si>
    <t>204</t>
  </si>
  <si>
    <t>Subventii de la bugetul de stat catre bugetele locale necesare sustinerii derularii preiectelor finantate din fonduri externe nerambursabile (FEN), postaderare, aferente perioadei de programare 2014-2020</t>
  </si>
  <si>
    <t>42.02.69</t>
  </si>
  <si>
    <t>215</t>
  </si>
  <si>
    <t>Subventii de la bugetul de stat catre bugetele locale pentru Programul national de investitii  Anghel Saligny</t>
  </si>
  <si>
    <t>42.02.87</t>
  </si>
  <si>
    <t>216</t>
  </si>
  <si>
    <t>Alocări de sume din PNRR aferente asistenţei financiare nerambursabile ( cod 42.02.88 01 la 42.02.88.03)</t>
  </si>
  <si>
    <t>42.02.88</t>
  </si>
  <si>
    <t>217</t>
  </si>
  <si>
    <t>Fonduri europene nerambursabile</t>
  </si>
  <si>
    <t>42.02.88.01</t>
  </si>
  <si>
    <t>219</t>
  </si>
  <si>
    <t>Sume aferente TVA</t>
  </si>
  <si>
    <t>42.02.88.03</t>
  </si>
  <si>
    <t>220</t>
  </si>
  <si>
    <t>Alocări de sume din PNRR aferente componentei împrumuturi ( cod 42.02.89.01 la 42.02.89.03)</t>
  </si>
  <si>
    <t>42.02.89</t>
  </si>
  <si>
    <t>221</t>
  </si>
  <si>
    <t>Fonduri din împrumut rambursabil</t>
  </si>
  <si>
    <t>42.02.89.01</t>
  </si>
  <si>
    <t>223</t>
  </si>
  <si>
    <t>42.02.89.03</t>
  </si>
  <si>
    <t>336</t>
  </si>
  <si>
    <t>Alte sume primite de la UE</t>
  </si>
  <si>
    <t>46.02</t>
  </si>
  <si>
    <t>338</t>
  </si>
  <si>
    <t>Alte sume primite de la Uniunea Europeana pentru programele operationalefinantate in cadrul financiar 2014-2020</t>
  </si>
  <si>
    <t>46.02.04</t>
  </si>
  <si>
    <t>342</t>
  </si>
  <si>
    <t>Sume primite de la UE/alti donatori in contul platilor efectuate si prefinantari aferente cadrului financiar 2014-2020</t>
  </si>
  <si>
    <t>48.02</t>
  </si>
  <si>
    <t>343</t>
  </si>
  <si>
    <t>Fondul European de Dezvoltare Regionala (FEDR)</t>
  </si>
  <si>
    <t>48.02.01</t>
  </si>
  <si>
    <t>344</t>
  </si>
  <si>
    <t xml:space="preserve">  Sume primite in contul platilor efectuate in anul curent</t>
  </si>
  <si>
    <t>48.02.01.01</t>
  </si>
  <si>
    <t>345</t>
  </si>
  <si>
    <t xml:space="preserve">  Sume primite in contul platilor efectuate in anii anteriori</t>
  </si>
  <si>
    <t>48.02.01.02</t>
  </si>
  <si>
    <t>347</t>
  </si>
  <si>
    <t>Fondul Social European (FSE)</t>
  </si>
  <si>
    <t>48.02.02</t>
  </si>
  <si>
    <t>348</t>
  </si>
  <si>
    <t>48.02.02.01</t>
  </si>
  <si>
    <t>349</t>
  </si>
  <si>
    <t>48.02.02.02</t>
  </si>
  <si>
    <t>350</t>
  </si>
  <si>
    <t xml:space="preserve">  Prefinantare</t>
  </si>
  <si>
    <t>48.02.02.03</t>
  </si>
  <si>
    <t>PRIMAR</t>
  </si>
  <si>
    <t>NEGURĂ MIHĂIŢĂ</t>
  </si>
  <si>
    <t>DIRECTOR EXECUTIV</t>
  </si>
  <si>
    <t>FLORESCU IULIANA</t>
  </si>
  <si>
    <t/>
  </si>
  <si>
    <t>Cont de executie - Venituri - Bugetul local - sectiunea functionare</t>
  </si>
  <si>
    <t>VENITURILE SECŢIUNII DE FUNCŢIONARE - TOTAL</t>
  </si>
  <si>
    <t>8</t>
  </si>
  <si>
    <t>11</t>
  </si>
  <si>
    <t>20</t>
  </si>
  <si>
    <t>34</t>
  </si>
  <si>
    <t>37</t>
  </si>
  <si>
    <t>42</t>
  </si>
  <si>
    <t>43</t>
  </si>
  <si>
    <t>46</t>
  </si>
  <si>
    <t>59</t>
  </si>
  <si>
    <t>62</t>
  </si>
  <si>
    <t>69</t>
  </si>
  <si>
    <t>70</t>
  </si>
  <si>
    <t>80</t>
  </si>
  <si>
    <t>81</t>
  </si>
  <si>
    <t>85</t>
  </si>
  <si>
    <t>90</t>
  </si>
  <si>
    <t>91</t>
  </si>
  <si>
    <t>95</t>
  </si>
  <si>
    <t>100</t>
  </si>
  <si>
    <t>101</t>
  </si>
  <si>
    <t>Transferuri voluntare,  altele decat subventiile (cod 37.02.01+37.02.50)</t>
  </si>
  <si>
    <t>37.02</t>
  </si>
  <si>
    <t>103</t>
  </si>
  <si>
    <t>126</t>
  </si>
  <si>
    <t>141</t>
  </si>
  <si>
    <t>Cont de executie - Venituri - Bugetul local - sectiunea dezvoltare</t>
  </si>
  <si>
    <t>VENITURILE SECŢIUNII DE DEZVOLTARE - TOTAL</t>
  </si>
  <si>
    <t>7</t>
  </si>
  <si>
    <t>17</t>
  </si>
  <si>
    <t>18</t>
  </si>
  <si>
    <t>36</t>
  </si>
  <si>
    <t>79</t>
  </si>
  <si>
    <t>94</t>
  </si>
  <si>
    <t>197</t>
  </si>
  <si>
    <t>199</t>
  </si>
  <si>
    <t>203</t>
  </si>
  <si>
    <t>206</t>
  </si>
  <si>
    <t>207</t>
  </si>
  <si>
    <t>208</t>
  </si>
  <si>
    <t>209</t>
  </si>
  <si>
    <t>MUNICIPIUL CÂMPULUNG MOLDOVENESC                                                               ANEXA NR. 1 LA HCL NR. _____/2023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</si>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</sst>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0"/>
  <sheetViews>
    <sheetView tabSelected="1" topLeftCell="B4" workbookViewId="0">
      <selection activeCell="D212" sqref="D212"/>
    </sheetView>
  </sheetViews>
  <sheetFormatPr defaultRowHeight="15" x14ac:dyDescent="0.25"/>
  <cols>
    <col min="1" max="1" width="3.42578125" hidden="1" customWidth="1"/>
    <col min="2" max="2" width="41.85546875" customWidth="1"/>
    <col min="3" max="3" width="10.42578125" customWidth="1"/>
    <col min="4" max="4" width="13.5703125" customWidth="1"/>
    <col min="5" max="5" width="13.42578125" customWidth="1"/>
    <col min="6" max="7" width="14.42578125" hidden="1" customWidth="1"/>
    <col min="8" max="8" width="0.140625" hidden="1" customWidth="1"/>
    <col min="9" max="9" width="13" customWidth="1"/>
    <col min="10" max="11" width="14.42578125" hidden="1" customWidth="1"/>
  </cols>
  <sheetData>
    <row r="1" spans="1:11" x14ac:dyDescent="0.25">
      <c r="A1" s="13" t="s">
        <v>334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335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150000000000006" customHeight="1" x14ac:dyDescent="0.2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33" x14ac:dyDescent="0.25">
      <c r="A12" s="5" t="s">
        <v>20</v>
      </c>
      <c r="B12" s="5" t="s">
        <v>21</v>
      </c>
      <c r="C12" s="5" t="s">
        <v>22</v>
      </c>
      <c r="D12" s="6">
        <f>D14+D70+D75+D78+D92+D94</f>
        <v>138210040</v>
      </c>
      <c r="E12" s="6">
        <f>E14+E70+E75+E78+E92+E94</f>
        <v>125672330</v>
      </c>
      <c r="F12" s="6">
        <f t="shared" ref="F12:F43" si="0">G12+H12</f>
        <v>79386121</v>
      </c>
      <c r="G12" s="6">
        <f>G14+G70+G75+G78+G92+G94</f>
        <v>8646697</v>
      </c>
      <c r="H12" s="6">
        <f>H14+H70+H75+H78+H92+H94</f>
        <v>70739424</v>
      </c>
      <c r="I12" s="6">
        <f>I14+I70+I75+I78+I92+I94</f>
        <v>68640324</v>
      </c>
      <c r="J12" s="6">
        <f>J14+J70+J75+J78+J92+J94</f>
        <v>692518</v>
      </c>
      <c r="K12" s="6">
        <f t="shared" ref="K12:K43" si="1">F12-I12-J12</f>
        <v>10053279</v>
      </c>
    </row>
    <row r="13" spans="1:11" s="2" customFormat="1" ht="22.5" x14ac:dyDescent="0.25">
      <c r="A13" s="5" t="s">
        <v>23</v>
      </c>
      <c r="B13" s="5" t="s">
        <v>24</v>
      </c>
      <c r="C13" s="5" t="s">
        <v>25</v>
      </c>
      <c r="D13" s="6">
        <f>D14-D36+D70</f>
        <v>32159760</v>
      </c>
      <c r="E13" s="6">
        <f>E14-E36+E70</f>
        <v>28226150</v>
      </c>
      <c r="F13" s="6">
        <f t="shared" si="0"/>
        <v>35136533</v>
      </c>
      <c r="G13" s="6">
        <f>G14-G36+G70</f>
        <v>8115130</v>
      </c>
      <c r="H13" s="6">
        <f>H14-H36+H70</f>
        <v>27021403</v>
      </c>
      <c r="I13" s="6">
        <f>I14-I36+I70</f>
        <v>24729077</v>
      </c>
      <c r="J13" s="6">
        <f>J14-J36+J70</f>
        <v>547660</v>
      </c>
      <c r="K13" s="6">
        <f t="shared" si="1"/>
        <v>9859796</v>
      </c>
    </row>
    <row r="14" spans="1:11" s="2" customFormat="1" x14ac:dyDescent="0.25">
      <c r="A14" s="5" t="s">
        <v>26</v>
      </c>
      <c r="B14" s="5" t="s">
        <v>27</v>
      </c>
      <c r="C14" s="5" t="s">
        <v>28</v>
      </c>
      <c r="D14" s="6">
        <f>D15+D50</f>
        <v>48968410</v>
      </c>
      <c r="E14" s="6">
        <f>E15+E50</f>
        <v>42169800</v>
      </c>
      <c r="F14" s="6">
        <f t="shared" si="0"/>
        <v>47911701</v>
      </c>
      <c r="G14" s="6">
        <f>G15+G50</f>
        <v>8115130</v>
      </c>
      <c r="H14" s="6">
        <f>H15+H50</f>
        <v>39796571</v>
      </c>
      <c r="I14" s="6">
        <f>I15+I50</f>
        <v>37504245</v>
      </c>
      <c r="J14" s="6">
        <f>J15+J50</f>
        <v>547660</v>
      </c>
      <c r="K14" s="6">
        <f t="shared" si="1"/>
        <v>9859796</v>
      </c>
    </row>
    <row r="15" spans="1:11" s="2" customFormat="1" ht="22.5" x14ac:dyDescent="0.25">
      <c r="A15" s="5" t="s">
        <v>29</v>
      </c>
      <c r="B15" s="5" t="s">
        <v>30</v>
      </c>
      <c r="C15" s="5" t="s">
        <v>31</v>
      </c>
      <c r="D15" s="6">
        <f>D16+D24+D35+D47</f>
        <v>40311300</v>
      </c>
      <c r="E15" s="6">
        <f>E16+E24+E35+E47</f>
        <v>35663300</v>
      </c>
      <c r="F15" s="6">
        <f t="shared" si="0"/>
        <v>36562172</v>
      </c>
      <c r="G15" s="6">
        <f>G16+G24+G35+G47</f>
        <v>3460806</v>
      </c>
      <c r="H15" s="6">
        <f>H16+H24+H35+H47</f>
        <v>33101366</v>
      </c>
      <c r="I15" s="6">
        <f>I16+I24+I35+I47</f>
        <v>32466975</v>
      </c>
      <c r="J15" s="6">
        <f>J16+J24+J35+J47</f>
        <v>152428</v>
      </c>
      <c r="K15" s="6">
        <f t="shared" si="1"/>
        <v>3942769</v>
      </c>
    </row>
    <row r="16" spans="1:11" s="2" customFormat="1" ht="22.5" x14ac:dyDescent="0.25">
      <c r="A16" s="5" t="s">
        <v>32</v>
      </c>
      <c r="B16" s="5" t="s">
        <v>33</v>
      </c>
      <c r="C16" s="5" t="s">
        <v>34</v>
      </c>
      <c r="D16" s="6">
        <f>+D17</f>
        <v>16068000</v>
      </c>
      <c r="E16" s="6">
        <f>+E17</f>
        <v>14838000</v>
      </c>
      <c r="F16" s="6">
        <f t="shared" si="0"/>
        <v>12545984</v>
      </c>
      <c r="G16" s="6">
        <f>+G17</f>
        <v>0</v>
      </c>
      <c r="H16" s="6">
        <f>+H17</f>
        <v>12545984</v>
      </c>
      <c r="I16" s="6">
        <f>+I17</f>
        <v>12545984</v>
      </c>
      <c r="J16" s="6">
        <f>+J17</f>
        <v>0</v>
      </c>
      <c r="K16" s="6">
        <f t="shared" si="1"/>
        <v>0</v>
      </c>
    </row>
    <row r="17" spans="1:11" s="2" customFormat="1" ht="33" x14ac:dyDescent="0.25">
      <c r="A17" s="5" t="s">
        <v>35</v>
      </c>
      <c r="B17" s="5" t="s">
        <v>36</v>
      </c>
      <c r="C17" s="5" t="s">
        <v>37</v>
      </c>
      <c r="D17" s="6">
        <f>D18+D20</f>
        <v>16068000</v>
      </c>
      <c r="E17" s="6">
        <f>E18+E20</f>
        <v>14838000</v>
      </c>
      <c r="F17" s="6">
        <f t="shared" si="0"/>
        <v>12545984</v>
      </c>
      <c r="G17" s="6">
        <f>G18+G20</f>
        <v>0</v>
      </c>
      <c r="H17" s="6">
        <f>H18+H20</f>
        <v>12545984</v>
      </c>
      <c r="I17" s="6">
        <f>I18+I20</f>
        <v>12545984</v>
      </c>
      <c r="J17" s="6">
        <f>J18+J20</f>
        <v>0</v>
      </c>
      <c r="K17" s="6">
        <f t="shared" si="1"/>
        <v>0</v>
      </c>
    </row>
    <row r="18" spans="1:11" s="2" customFormat="1" x14ac:dyDescent="0.25">
      <c r="A18" s="5" t="s">
        <v>38</v>
      </c>
      <c r="B18" s="5" t="s">
        <v>39</v>
      </c>
      <c r="C18" s="5" t="s">
        <v>40</v>
      </c>
      <c r="D18" s="6">
        <f>+D19</f>
        <v>130000</v>
      </c>
      <c r="E18" s="6">
        <f>+E19</f>
        <v>110000</v>
      </c>
      <c r="F18" s="6">
        <f t="shared" si="0"/>
        <v>138599</v>
      </c>
      <c r="G18" s="6">
        <f>+G19</f>
        <v>0</v>
      </c>
      <c r="H18" s="6">
        <f>+H19</f>
        <v>138599</v>
      </c>
      <c r="I18" s="6">
        <f>+I19</f>
        <v>138599</v>
      </c>
      <c r="J18" s="6">
        <f>+J19</f>
        <v>0</v>
      </c>
      <c r="K18" s="6">
        <f t="shared" si="1"/>
        <v>0</v>
      </c>
    </row>
    <row r="19" spans="1:11" s="2" customFormat="1" ht="22.5" x14ac:dyDescent="0.25">
      <c r="A19" s="5" t="s">
        <v>41</v>
      </c>
      <c r="B19" s="5" t="s">
        <v>42</v>
      </c>
      <c r="C19" s="5" t="s">
        <v>43</v>
      </c>
      <c r="D19" s="6">
        <v>130000</v>
      </c>
      <c r="E19" s="6">
        <v>110000</v>
      </c>
      <c r="F19" s="6">
        <f t="shared" si="0"/>
        <v>138599</v>
      </c>
      <c r="G19" s="6">
        <v>0</v>
      </c>
      <c r="H19" s="6">
        <v>138599</v>
      </c>
      <c r="I19" s="6">
        <v>138599</v>
      </c>
      <c r="J19" s="6">
        <v>0</v>
      </c>
      <c r="K19" s="6">
        <f t="shared" si="1"/>
        <v>0</v>
      </c>
    </row>
    <row r="20" spans="1:11" s="2" customFormat="1" ht="22.5" x14ac:dyDescent="0.25">
      <c r="A20" s="5" t="s">
        <v>44</v>
      </c>
      <c r="B20" s="5" t="s">
        <v>45</v>
      </c>
      <c r="C20" s="5" t="s">
        <v>46</v>
      </c>
      <c r="D20" s="6">
        <f>D21+D22+D23</f>
        <v>15938000</v>
      </c>
      <c r="E20" s="6">
        <f>E21+E22+E23</f>
        <v>14728000</v>
      </c>
      <c r="F20" s="6">
        <f t="shared" si="0"/>
        <v>12407385</v>
      </c>
      <c r="G20" s="6">
        <f>G21+G22+G23</f>
        <v>0</v>
      </c>
      <c r="H20" s="6">
        <f>H21+H22+H23</f>
        <v>12407385</v>
      </c>
      <c r="I20" s="6">
        <f>I21+I22+I23</f>
        <v>12407385</v>
      </c>
      <c r="J20" s="6">
        <f>J21+J22+J23</f>
        <v>0</v>
      </c>
      <c r="K20" s="6">
        <f t="shared" si="1"/>
        <v>0</v>
      </c>
    </row>
    <row r="21" spans="1:11" s="2" customFormat="1" x14ac:dyDescent="0.25">
      <c r="A21" s="5" t="s">
        <v>47</v>
      </c>
      <c r="B21" s="5" t="s">
        <v>48</v>
      </c>
      <c r="C21" s="5" t="s">
        <v>49</v>
      </c>
      <c r="D21" s="6">
        <v>13660000</v>
      </c>
      <c r="E21" s="6">
        <v>13000000</v>
      </c>
      <c r="F21" s="6">
        <f t="shared" si="0"/>
        <v>10585010</v>
      </c>
      <c r="G21" s="6">
        <v>0</v>
      </c>
      <c r="H21" s="6">
        <v>10585010</v>
      </c>
      <c r="I21" s="6">
        <v>10585010</v>
      </c>
      <c r="J21" s="6">
        <v>0</v>
      </c>
      <c r="K21" s="6">
        <f t="shared" si="1"/>
        <v>0</v>
      </c>
    </row>
    <row r="22" spans="1:11" s="2" customFormat="1" ht="22.5" x14ac:dyDescent="0.25">
      <c r="A22" s="5" t="s">
        <v>50</v>
      </c>
      <c r="B22" s="5" t="s">
        <v>51</v>
      </c>
      <c r="C22" s="5" t="s">
        <v>52</v>
      </c>
      <c r="D22" s="6">
        <v>878000</v>
      </c>
      <c r="E22" s="6">
        <v>678000</v>
      </c>
      <c r="F22" s="6">
        <f t="shared" si="0"/>
        <v>704474</v>
      </c>
      <c r="G22" s="6">
        <v>0</v>
      </c>
      <c r="H22" s="6">
        <v>704474</v>
      </c>
      <c r="I22" s="6">
        <v>704474</v>
      </c>
      <c r="J22" s="6">
        <v>0</v>
      </c>
      <c r="K22" s="6">
        <f t="shared" si="1"/>
        <v>0</v>
      </c>
    </row>
    <row r="23" spans="1:11" s="2" customFormat="1" ht="22.5" x14ac:dyDescent="0.25">
      <c r="A23" s="5" t="s">
        <v>53</v>
      </c>
      <c r="B23" s="5" t="s">
        <v>54</v>
      </c>
      <c r="C23" s="5" t="s">
        <v>55</v>
      </c>
      <c r="D23" s="6">
        <v>1400000</v>
      </c>
      <c r="E23" s="6">
        <v>1050000</v>
      </c>
      <c r="F23" s="6">
        <f t="shared" si="0"/>
        <v>1117901</v>
      </c>
      <c r="G23" s="6">
        <v>0</v>
      </c>
      <c r="H23" s="6">
        <v>1117901</v>
      </c>
      <c r="I23" s="6">
        <v>1117901</v>
      </c>
      <c r="J23" s="6">
        <v>0</v>
      </c>
      <c r="K23" s="6">
        <f t="shared" si="1"/>
        <v>0</v>
      </c>
    </row>
    <row r="24" spans="1:11" s="2" customFormat="1" ht="22.5" x14ac:dyDescent="0.25">
      <c r="A24" s="5" t="s">
        <v>56</v>
      </c>
      <c r="B24" s="5" t="s">
        <v>57</v>
      </c>
      <c r="C24" s="5" t="s">
        <v>58</v>
      </c>
      <c r="D24" s="6">
        <f>D25</f>
        <v>4966000</v>
      </c>
      <c r="E24" s="6">
        <f>E25</f>
        <v>4637000</v>
      </c>
      <c r="F24" s="6">
        <f t="shared" si="0"/>
        <v>7951459</v>
      </c>
      <c r="G24" s="6">
        <f>G25</f>
        <v>2759269</v>
      </c>
      <c r="H24" s="6">
        <f>H25</f>
        <v>5192190</v>
      </c>
      <c r="I24" s="6">
        <f>I25</f>
        <v>4802180</v>
      </c>
      <c r="J24" s="6">
        <f>J25</f>
        <v>119855</v>
      </c>
      <c r="K24" s="6">
        <f t="shared" si="1"/>
        <v>3029424</v>
      </c>
    </row>
    <row r="25" spans="1:11" s="2" customFormat="1" ht="22.5" x14ac:dyDescent="0.25">
      <c r="A25" s="5" t="s">
        <v>59</v>
      </c>
      <c r="B25" s="5" t="s">
        <v>60</v>
      </c>
      <c r="C25" s="5" t="s">
        <v>61</v>
      </c>
      <c r="D25" s="6">
        <f>D26+D29+D33+D34</f>
        <v>4966000</v>
      </c>
      <c r="E25" s="6">
        <f>E26+E29+E33+E34</f>
        <v>4637000</v>
      </c>
      <c r="F25" s="6">
        <f t="shared" si="0"/>
        <v>7951459</v>
      </c>
      <c r="G25" s="6">
        <f>G26+G29+G33+G34</f>
        <v>2759269</v>
      </c>
      <c r="H25" s="6">
        <f>H26+H29+H33+H34</f>
        <v>5192190</v>
      </c>
      <c r="I25" s="6">
        <f>I26+I29+I33+I34</f>
        <v>4802180</v>
      </c>
      <c r="J25" s="6">
        <f>J26+J29+J33+J34</f>
        <v>119855</v>
      </c>
      <c r="K25" s="6">
        <f t="shared" si="1"/>
        <v>3029424</v>
      </c>
    </row>
    <row r="26" spans="1:11" s="2" customFormat="1" ht="22.5" x14ac:dyDescent="0.25">
      <c r="A26" s="5" t="s">
        <v>62</v>
      </c>
      <c r="B26" s="5" t="s">
        <v>63</v>
      </c>
      <c r="C26" s="5" t="s">
        <v>64</v>
      </c>
      <c r="D26" s="6">
        <f>D27+D28</f>
        <v>3275000</v>
      </c>
      <c r="E26" s="6">
        <f>E27+E28</f>
        <v>3152000</v>
      </c>
      <c r="F26" s="6">
        <f t="shared" si="0"/>
        <v>5670941</v>
      </c>
      <c r="G26" s="6">
        <f>G27+G28</f>
        <v>2140053</v>
      </c>
      <c r="H26" s="6">
        <f>H27+H28</f>
        <v>3530888</v>
      </c>
      <c r="I26" s="6">
        <f>I27+I28</f>
        <v>3269868</v>
      </c>
      <c r="J26" s="6">
        <f>J27+J28</f>
        <v>91733</v>
      </c>
      <c r="K26" s="6">
        <f t="shared" si="1"/>
        <v>2309340</v>
      </c>
    </row>
    <row r="27" spans="1:11" s="2" customFormat="1" x14ac:dyDescent="0.25">
      <c r="A27" s="5" t="s">
        <v>65</v>
      </c>
      <c r="B27" s="5" t="s">
        <v>66</v>
      </c>
      <c r="C27" s="5" t="s">
        <v>67</v>
      </c>
      <c r="D27" s="6">
        <v>1391000</v>
      </c>
      <c r="E27" s="6">
        <v>1302000</v>
      </c>
      <c r="F27" s="6">
        <f t="shared" si="0"/>
        <v>1766257</v>
      </c>
      <c r="G27" s="6">
        <v>329959</v>
      </c>
      <c r="H27" s="6">
        <v>1436298</v>
      </c>
      <c r="I27" s="6">
        <v>1355355</v>
      </c>
      <c r="J27" s="6">
        <v>5294</v>
      </c>
      <c r="K27" s="6">
        <f t="shared" si="1"/>
        <v>405608</v>
      </c>
    </row>
    <row r="28" spans="1:11" s="2" customFormat="1" x14ac:dyDescent="0.25">
      <c r="A28" s="5" t="s">
        <v>68</v>
      </c>
      <c r="B28" s="5" t="s">
        <v>69</v>
      </c>
      <c r="C28" s="5" t="s">
        <v>70</v>
      </c>
      <c r="D28" s="6">
        <v>1884000</v>
      </c>
      <c r="E28" s="6">
        <v>1850000</v>
      </c>
      <c r="F28" s="6">
        <f t="shared" si="0"/>
        <v>3904684</v>
      </c>
      <c r="G28" s="6">
        <v>1810094</v>
      </c>
      <c r="H28" s="6">
        <v>2094590</v>
      </c>
      <c r="I28" s="6">
        <v>1914513</v>
      </c>
      <c r="J28" s="6">
        <v>86439</v>
      </c>
      <c r="K28" s="6">
        <f t="shared" si="1"/>
        <v>1903732</v>
      </c>
    </row>
    <row r="29" spans="1:11" s="2" customFormat="1" ht="22.5" x14ac:dyDescent="0.25">
      <c r="A29" s="5" t="s">
        <v>71</v>
      </c>
      <c r="B29" s="5" t="s">
        <v>72</v>
      </c>
      <c r="C29" s="5" t="s">
        <v>73</v>
      </c>
      <c r="D29" s="6">
        <f>D30+D31+D32</f>
        <v>1336000</v>
      </c>
      <c r="E29" s="6">
        <f>E30+E31+E32</f>
        <v>1190000</v>
      </c>
      <c r="F29" s="6">
        <f t="shared" si="0"/>
        <v>1863720</v>
      </c>
      <c r="G29" s="6">
        <f>G30+G31+G32</f>
        <v>522982</v>
      </c>
      <c r="H29" s="6">
        <f>H30+H31+H32</f>
        <v>1340738</v>
      </c>
      <c r="I29" s="6">
        <f>I30+I31+I32</f>
        <v>1233382</v>
      </c>
      <c r="J29" s="6">
        <f>J30+J31+J32</f>
        <v>27734</v>
      </c>
      <c r="K29" s="6">
        <f t="shared" si="1"/>
        <v>602604</v>
      </c>
    </row>
    <row r="30" spans="1:11" s="2" customFormat="1" ht="22.5" x14ac:dyDescent="0.25">
      <c r="A30" s="5" t="s">
        <v>74</v>
      </c>
      <c r="B30" s="5" t="s">
        <v>75</v>
      </c>
      <c r="C30" s="5" t="s">
        <v>76</v>
      </c>
      <c r="D30" s="6">
        <v>840000</v>
      </c>
      <c r="E30" s="6">
        <v>740000</v>
      </c>
      <c r="F30" s="6">
        <f t="shared" si="0"/>
        <v>1046897</v>
      </c>
      <c r="G30" s="6">
        <v>206603</v>
      </c>
      <c r="H30" s="6">
        <v>840294</v>
      </c>
      <c r="I30" s="6">
        <v>796414</v>
      </c>
      <c r="J30" s="6">
        <v>3234</v>
      </c>
      <c r="K30" s="6">
        <f t="shared" si="1"/>
        <v>247249</v>
      </c>
    </row>
    <row r="31" spans="1:11" s="2" customFormat="1" ht="22.5" x14ac:dyDescent="0.25">
      <c r="A31" s="5" t="s">
        <v>77</v>
      </c>
      <c r="B31" s="5" t="s">
        <v>78</v>
      </c>
      <c r="C31" s="5" t="s">
        <v>79</v>
      </c>
      <c r="D31" s="6">
        <v>216000</v>
      </c>
      <c r="E31" s="6">
        <v>200000</v>
      </c>
      <c r="F31" s="6">
        <f t="shared" si="0"/>
        <v>436655</v>
      </c>
      <c r="G31" s="6">
        <v>214029</v>
      </c>
      <c r="H31" s="6">
        <v>222626</v>
      </c>
      <c r="I31" s="6">
        <v>180361</v>
      </c>
      <c r="J31" s="6">
        <v>24500</v>
      </c>
      <c r="K31" s="6">
        <f t="shared" si="1"/>
        <v>231794</v>
      </c>
    </row>
    <row r="32" spans="1:11" s="2" customFormat="1" x14ac:dyDescent="0.25">
      <c r="A32" s="5" t="s">
        <v>80</v>
      </c>
      <c r="B32" s="5" t="s">
        <v>81</v>
      </c>
      <c r="C32" s="5" t="s">
        <v>82</v>
      </c>
      <c r="D32" s="6">
        <v>280000</v>
      </c>
      <c r="E32" s="6">
        <v>250000</v>
      </c>
      <c r="F32" s="6">
        <f t="shared" si="0"/>
        <v>380168</v>
      </c>
      <c r="G32" s="6">
        <v>102350</v>
      </c>
      <c r="H32" s="6">
        <v>277818</v>
      </c>
      <c r="I32" s="6">
        <v>256607</v>
      </c>
      <c r="J32" s="6">
        <v>0</v>
      </c>
      <c r="K32" s="6">
        <f t="shared" si="1"/>
        <v>123561</v>
      </c>
    </row>
    <row r="33" spans="1:11" s="2" customFormat="1" x14ac:dyDescent="0.25">
      <c r="A33" s="5" t="s">
        <v>83</v>
      </c>
      <c r="B33" s="5" t="s">
        <v>84</v>
      </c>
      <c r="C33" s="5" t="s">
        <v>85</v>
      </c>
      <c r="D33" s="6">
        <v>190000</v>
      </c>
      <c r="E33" s="6">
        <v>150000</v>
      </c>
      <c r="F33" s="6">
        <f t="shared" si="0"/>
        <v>198189</v>
      </c>
      <c r="G33" s="6">
        <v>48172</v>
      </c>
      <c r="H33" s="6">
        <v>150017</v>
      </c>
      <c r="I33" s="6">
        <v>137589</v>
      </c>
      <c r="J33" s="6">
        <v>0</v>
      </c>
      <c r="K33" s="6">
        <f t="shared" si="1"/>
        <v>60600</v>
      </c>
    </row>
    <row r="34" spans="1:11" s="2" customFormat="1" x14ac:dyDescent="0.25">
      <c r="A34" s="5" t="s">
        <v>86</v>
      </c>
      <c r="B34" s="5" t="s">
        <v>87</v>
      </c>
      <c r="C34" s="5" t="s">
        <v>88</v>
      </c>
      <c r="D34" s="6">
        <v>165000</v>
      </c>
      <c r="E34" s="6">
        <v>145000</v>
      </c>
      <c r="F34" s="6">
        <f t="shared" si="0"/>
        <v>218609</v>
      </c>
      <c r="G34" s="6">
        <v>48062</v>
      </c>
      <c r="H34" s="6">
        <v>170547</v>
      </c>
      <c r="I34" s="6">
        <v>161341</v>
      </c>
      <c r="J34" s="6">
        <v>388</v>
      </c>
      <c r="K34" s="6">
        <f t="shared" si="1"/>
        <v>56880</v>
      </c>
    </row>
    <row r="35" spans="1:11" s="2" customFormat="1" ht="22.5" x14ac:dyDescent="0.25">
      <c r="A35" s="5" t="s">
        <v>89</v>
      </c>
      <c r="B35" s="5" t="s">
        <v>90</v>
      </c>
      <c r="C35" s="5" t="s">
        <v>91</v>
      </c>
      <c r="D35" s="6">
        <f>D36+D39+D41</f>
        <v>19277300</v>
      </c>
      <c r="E35" s="6">
        <f>E36+E39+E41</f>
        <v>16188300</v>
      </c>
      <c r="F35" s="6">
        <f t="shared" si="0"/>
        <v>16064123</v>
      </c>
      <c r="G35" s="6">
        <f>G36+G39+G41</f>
        <v>700931</v>
      </c>
      <c r="H35" s="6">
        <f>H36+H39+H41</f>
        <v>15363192</v>
      </c>
      <c r="I35" s="6">
        <f>I36+I39+I41</f>
        <v>15118776</v>
      </c>
      <c r="J35" s="6">
        <f>J36+J39+J41</f>
        <v>32561</v>
      </c>
      <c r="K35" s="6">
        <f t="shared" si="1"/>
        <v>912786</v>
      </c>
    </row>
    <row r="36" spans="1:11" s="2" customFormat="1" ht="22.5" x14ac:dyDescent="0.25">
      <c r="A36" s="5" t="s">
        <v>92</v>
      </c>
      <c r="B36" s="5" t="s">
        <v>93</v>
      </c>
      <c r="C36" s="5" t="s">
        <v>94</v>
      </c>
      <c r="D36" s="6">
        <f>+D37+D38</f>
        <v>17191300</v>
      </c>
      <c r="E36" s="6">
        <f>+E37+E38</f>
        <v>14326300</v>
      </c>
      <c r="F36" s="6">
        <f t="shared" si="0"/>
        <v>13168293</v>
      </c>
      <c r="G36" s="6">
        <f>+G37+G38</f>
        <v>0</v>
      </c>
      <c r="H36" s="6">
        <f>+H37+H38</f>
        <v>13168293</v>
      </c>
      <c r="I36" s="6">
        <f>+I37+I38</f>
        <v>13168293</v>
      </c>
      <c r="J36" s="6">
        <f>+J37+J38</f>
        <v>0</v>
      </c>
      <c r="K36" s="6">
        <f t="shared" si="1"/>
        <v>0</v>
      </c>
    </row>
    <row r="37" spans="1:11" s="2" customFormat="1" ht="43.5" x14ac:dyDescent="0.25">
      <c r="A37" s="5" t="s">
        <v>95</v>
      </c>
      <c r="B37" s="5" t="s">
        <v>96</v>
      </c>
      <c r="C37" s="5" t="s">
        <v>97</v>
      </c>
      <c r="D37" s="6">
        <v>9065000</v>
      </c>
      <c r="E37" s="6">
        <v>6896000</v>
      </c>
      <c r="F37" s="6">
        <f t="shared" si="0"/>
        <v>5825848</v>
      </c>
      <c r="G37" s="6">
        <v>0</v>
      </c>
      <c r="H37" s="6">
        <v>5825848</v>
      </c>
      <c r="I37" s="6">
        <v>5825848</v>
      </c>
      <c r="J37" s="6">
        <v>0</v>
      </c>
      <c r="K37" s="6">
        <f t="shared" si="1"/>
        <v>0</v>
      </c>
    </row>
    <row r="38" spans="1:11" s="2" customFormat="1" ht="22.5" x14ac:dyDescent="0.25">
      <c r="A38" s="5" t="s">
        <v>98</v>
      </c>
      <c r="B38" s="5" t="s">
        <v>99</v>
      </c>
      <c r="C38" s="5" t="s">
        <v>100</v>
      </c>
      <c r="D38" s="6">
        <v>8126300</v>
      </c>
      <c r="E38" s="6">
        <v>7430300</v>
      </c>
      <c r="F38" s="6">
        <f t="shared" si="0"/>
        <v>7342445</v>
      </c>
      <c r="G38" s="6">
        <v>0</v>
      </c>
      <c r="H38" s="6">
        <v>7342445</v>
      </c>
      <c r="I38" s="6">
        <v>7342445</v>
      </c>
      <c r="J38" s="6">
        <v>0</v>
      </c>
      <c r="K38" s="6">
        <f t="shared" si="1"/>
        <v>0</v>
      </c>
    </row>
    <row r="39" spans="1:11" s="2" customFormat="1" ht="22.5" x14ac:dyDescent="0.25">
      <c r="A39" s="5" t="s">
        <v>101</v>
      </c>
      <c r="B39" s="5" t="s">
        <v>102</v>
      </c>
      <c r="C39" s="5" t="s">
        <v>103</v>
      </c>
      <c r="D39" s="6">
        <f>D40</f>
        <v>1000</v>
      </c>
      <c r="E39" s="6">
        <f>E40</f>
        <v>1000</v>
      </c>
      <c r="F39" s="6">
        <f t="shared" si="0"/>
        <v>597</v>
      </c>
      <c r="G39" s="6">
        <f>G40</f>
        <v>0</v>
      </c>
      <c r="H39" s="6">
        <f>H40</f>
        <v>597</v>
      </c>
      <c r="I39" s="6">
        <f>I40</f>
        <v>597</v>
      </c>
      <c r="J39" s="6">
        <f>J40</f>
        <v>0</v>
      </c>
      <c r="K39" s="6">
        <f t="shared" si="1"/>
        <v>0</v>
      </c>
    </row>
    <row r="40" spans="1:11" s="2" customFormat="1" x14ac:dyDescent="0.25">
      <c r="A40" s="5" t="s">
        <v>104</v>
      </c>
      <c r="B40" s="5" t="s">
        <v>105</v>
      </c>
      <c r="C40" s="5" t="s">
        <v>106</v>
      </c>
      <c r="D40" s="6">
        <v>1000</v>
      </c>
      <c r="E40" s="6">
        <v>1000</v>
      </c>
      <c r="F40" s="6">
        <f t="shared" si="0"/>
        <v>597</v>
      </c>
      <c r="G40" s="6">
        <v>0</v>
      </c>
      <c r="H40" s="6">
        <v>597</v>
      </c>
      <c r="I40" s="6">
        <v>597</v>
      </c>
      <c r="J40" s="6">
        <v>0</v>
      </c>
      <c r="K40" s="6">
        <f t="shared" si="1"/>
        <v>0</v>
      </c>
    </row>
    <row r="41" spans="1:11" s="2" customFormat="1" ht="33" x14ac:dyDescent="0.25">
      <c r="A41" s="5" t="s">
        <v>107</v>
      </c>
      <c r="B41" s="5" t="s">
        <v>108</v>
      </c>
      <c r="C41" s="5" t="s">
        <v>109</v>
      </c>
      <c r="D41" s="6">
        <f>D42+D45+D46</f>
        <v>2085000</v>
      </c>
      <c r="E41" s="6">
        <f>E42+E45+E46</f>
        <v>1861000</v>
      </c>
      <c r="F41" s="6">
        <f t="shared" si="0"/>
        <v>2895233</v>
      </c>
      <c r="G41" s="6">
        <f>G42+G45+G46</f>
        <v>700931</v>
      </c>
      <c r="H41" s="6">
        <f>H42+H45+H46</f>
        <v>2194302</v>
      </c>
      <c r="I41" s="6">
        <f>I42+I45+I46</f>
        <v>1949886</v>
      </c>
      <c r="J41" s="6">
        <f>J42+J45+J46</f>
        <v>32561</v>
      </c>
      <c r="K41" s="6">
        <f t="shared" si="1"/>
        <v>912786</v>
      </c>
    </row>
    <row r="42" spans="1:11" s="2" customFormat="1" ht="22.5" x14ac:dyDescent="0.25">
      <c r="A42" s="5" t="s">
        <v>110</v>
      </c>
      <c r="B42" s="5" t="s">
        <v>111</v>
      </c>
      <c r="C42" s="5" t="s">
        <v>112</v>
      </c>
      <c r="D42" s="6">
        <f>D43+D44</f>
        <v>1564000</v>
      </c>
      <c r="E42" s="6">
        <f>E43+E44</f>
        <v>1450000</v>
      </c>
      <c r="F42" s="6">
        <f t="shared" si="0"/>
        <v>2302310</v>
      </c>
      <c r="G42" s="6">
        <f>G43+G44</f>
        <v>612086</v>
      </c>
      <c r="H42" s="6">
        <f>H43+H44</f>
        <v>1690224</v>
      </c>
      <c r="I42" s="6">
        <f>I43+I44</f>
        <v>1465847</v>
      </c>
      <c r="J42" s="6">
        <f>J43+J44</f>
        <v>28200</v>
      </c>
      <c r="K42" s="6">
        <f t="shared" si="1"/>
        <v>808263</v>
      </c>
    </row>
    <row r="43" spans="1:11" s="2" customFormat="1" ht="22.5" x14ac:dyDescent="0.25">
      <c r="A43" s="5" t="s">
        <v>113</v>
      </c>
      <c r="B43" s="5" t="s">
        <v>114</v>
      </c>
      <c r="C43" s="5" t="s">
        <v>115</v>
      </c>
      <c r="D43" s="6">
        <v>1161000</v>
      </c>
      <c r="E43" s="6">
        <v>1100000</v>
      </c>
      <c r="F43" s="6">
        <f t="shared" si="0"/>
        <v>1752306</v>
      </c>
      <c r="G43" s="6">
        <v>462446</v>
      </c>
      <c r="H43" s="6">
        <v>1289860</v>
      </c>
      <c r="I43" s="6">
        <v>1110600</v>
      </c>
      <c r="J43" s="6">
        <v>0</v>
      </c>
      <c r="K43" s="6">
        <f t="shared" si="1"/>
        <v>641706</v>
      </c>
    </row>
    <row r="44" spans="1:11" s="2" customFormat="1" ht="22.5" x14ac:dyDescent="0.25">
      <c r="A44" s="5" t="s">
        <v>116</v>
      </c>
      <c r="B44" s="5" t="s">
        <v>117</v>
      </c>
      <c r="C44" s="5" t="s">
        <v>118</v>
      </c>
      <c r="D44" s="6">
        <v>403000</v>
      </c>
      <c r="E44" s="6">
        <v>350000</v>
      </c>
      <c r="F44" s="6">
        <f t="shared" ref="F44:F75" si="2">G44+H44</f>
        <v>550004</v>
      </c>
      <c r="G44" s="6">
        <v>149640</v>
      </c>
      <c r="H44" s="6">
        <v>400364</v>
      </c>
      <c r="I44" s="6">
        <v>355247</v>
      </c>
      <c r="J44" s="6">
        <v>28200</v>
      </c>
      <c r="K44" s="6">
        <f t="shared" ref="K44:K75" si="3">F44-I44-J44</f>
        <v>166557</v>
      </c>
    </row>
    <row r="45" spans="1:11" s="2" customFormat="1" ht="22.5" x14ac:dyDescent="0.25">
      <c r="A45" s="5" t="s">
        <v>119</v>
      </c>
      <c r="B45" s="5" t="s">
        <v>120</v>
      </c>
      <c r="C45" s="5" t="s">
        <v>121</v>
      </c>
      <c r="D45" s="6">
        <v>461000</v>
      </c>
      <c r="E45" s="6">
        <v>361000</v>
      </c>
      <c r="F45" s="6">
        <f t="shared" si="2"/>
        <v>474983</v>
      </c>
      <c r="G45" s="6">
        <v>61358</v>
      </c>
      <c r="H45" s="6">
        <v>413625</v>
      </c>
      <c r="I45" s="6">
        <v>396902</v>
      </c>
      <c r="J45" s="6">
        <v>3131</v>
      </c>
      <c r="K45" s="6">
        <f t="shared" si="3"/>
        <v>74950</v>
      </c>
    </row>
    <row r="46" spans="1:11" s="2" customFormat="1" ht="33" x14ac:dyDescent="0.25">
      <c r="A46" s="5" t="s">
        <v>122</v>
      </c>
      <c r="B46" s="5" t="s">
        <v>123</v>
      </c>
      <c r="C46" s="5" t="s">
        <v>124</v>
      </c>
      <c r="D46" s="6">
        <v>60000</v>
      </c>
      <c r="E46" s="6">
        <v>50000</v>
      </c>
      <c r="F46" s="6">
        <f t="shared" si="2"/>
        <v>117940</v>
      </c>
      <c r="G46" s="6">
        <v>27487</v>
      </c>
      <c r="H46" s="6">
        <v>90453</v>
      </c>
      <c r="I46" s="6">
        <v>87137</v>
      </c>
      <c r="J46" s="6">
        <v>1230</v>
      </c>
      <c r="K46" s="6">
        <f t="shared" si="3"/>
        <v>29573</v>
      </c>
    </row>
    <row r="47" spans="1:11" s="2" customFormat="1" ht="22.5" x14ac:dyDescent="0.25">
      <c r="A47" s="5" t="s">
        <v>125</v>
      </c>
      <c r="B47" s="5" t="s">
        <v>126</v>
      </c>
      <c r="C47" s="5" t="s">
        <v>127</v>
      </c>
      <c r="D47" s="6">
        <f>D48</f>
        <v>0</v>
      </c>
      <c r="E47" s="6">
        <f>E48</f>
        <v>0</v>
      </c>
      <c r="F47" s="6">
        <f t="shared" si="2"/>
        <v>606</v>
      </c>
      <c r="G47" s="6">
        <f t="shared" ref="G47:J48" si="4">G48</f>
        <v>606</v>
      </c>
      <c r="H47" s="6">
        <f t="shared" si="4"/>
        <v>0</v>
      </c>
      <c r="I47" s="6">
        <f t="shared" si="4"/>
        <v>35</v>
      </c>
      <c r="J47" s="6">
        <f t="shared" si="4"/>
        <v>12</v>
      </c>
      <c r="K47" s="6">
        <f t="shared" si="3"/>
        <v>559</v>
      </c>
    </row>
    <row r="48" spans="1:11" s="2" customFormat="1" x14ac:dyDescent="0.25">
      <c r="A48" s="5" t="s">
        <v>128</v>
      </c>
      <c r="B48" s="5" t="s">
        <v>129</v>
      </c>
      <c r="C48" s="5" t="s">
        <v>130</v>
      </c>
      <c r="D48" s="6">
        <f>D49</f>
        <v>0</v>
      </c>
      <c r="E48" s="6">
        <f>E49</f>
        <v>0</v>
      </c>
      <c r="F48" s="6">
        <f t="shared" si="2"/>
        <v>606</v>
      </c>
      <c r="G48" s="6">
        <f t="shared" si="4"/>
        <v>606</v>
      </c>
      <c r="H48" s="6">
        <f t="shared" si="4"/>
        <v>0</v>
      </c>
      <c r="I48" s="6">
        <f t="shared" si="4"/>
        <v>35</v>
      </c>
      <c r="J48" s="6">
        <f t="shared" si="4"/>
        <v>12</v>
      </c>
      <c r="K48" s="6">
        <f t="shared" si="3"/>
        <v>559</v>
      </c>
    </row>
    <row r="49" spans="1:11" s="2" customFormat="1" x14ac:dyDescent="0.25">
      <c r="A49" s="5" t="s">
        <v>131</v>
      </c>
      <c r="B49" s="5" t="s">
        <v>132</v>
      </c>
      <c r="C49" s="5" t="s">
        <v>133</v>
      </c>
      <c r="D49" s="6">
        <v>0</v>
      </c>
      <c r="E49" s="6">
        <v>0</v>
      </c>
      <c r="F49" s="6">
        <f t="shared" si="2"/>
        <v>606</v>
      </c>
      <c r="G49" s="6">
        <v>606</v>
      </c>
      <c r="H49" s="6">
        <v>0</v>
      </c>
      <c r="I49" s="6">
        <v>35</v>
      </c>
      <c r="J49" s="6">
        <v>12</v>
      </c>
      <c r="K49" s="6">
        <f t="shared" si="3"/>
        <v>559</v>
      </c>
    </row>
    <row r="50" spans="1:11" s="2" customFormat="1" x14ac:dyDescent="0.25">
      <c r="A50" s="5" t="s">
        <v>134</v>
      </c>
      <c r="B50" s="5" t="s">
        <v>135</v>
      </c>
      <c r="C50" s="5" t="s">
        <v>136</v>
      </c>
      <c r="D50" s="6">
        <f>D51+D55</f>
        <v>8657110</v>
      </c>
      <c r="E50" s="6">
        <f>E51+E55</f>
        <v>6506500</v>
      </c>
      <c r="F50" s="6">
        <f t="shared" si="2"/>
        <v>11349529</v>
      </c>
      <c r="G50" s="6">
        <f>G51+G55</f>
        <v>4654324</v>
      </c>
      <c r="H50" s="6">
        <f>H51+H55</f>
        <v>6695205</v>
      </c>
      <c r="I50" s="6">
        <f>I51+I55</f>
        <v>5037270</v>
      </c>
      <c r="J50" s="6">
        <f>J51+J55</f>
        <v>395232</v>
      </c>
      <c r="K50" s="6">
        <f t="shared" si="3"/>
        <v>5917027</v>
      </c>
    </row>
    <row r="51" spans="1:11" s="2" customFormat="1" ht="22.5" x14ac:dyDescent="0.25">
      <c r="A51" s="5" t="s">
        <v>137</v>
      </c>
      <c r="B51" s="5" t="s">
        <v>138</v>
      </c>
      <c r="C51" s="5" t="s">
        <v>139</v>
      </c>
      <c r="D51" s="6">
        <f>D52</f>
        <v>3598000</v>
      </c>
      <c r="E51" s="6">
        <f>E52</f>
        <v>3340390</v>
      </c>
      <c r="F51" s="6">
        <f t="shared" si="2"/>
        <v>6810685</v>
      </c>
      <c r="G51" s="6">
        <f>G52</f>
        <v>2894407</v>
      </c>
      <c r="H51" s="6">
        <f>H52</f>
        <v>3916278</v>
      </c>
      <c r="I51" s="6">
        <f>I52</f>
        <v>2592438</v>
      </c>
      <c r="J51" s="6">
        <f>J52</f>
        <v>248132</v>
      </c>
      <c r="K51" s="6">
        <f t="shared" si="3"/>
        <v>3970115</v>
      </c>
    </row>
    <row r="52" spans="1:11" s="2" customFormat="1" ht="22.5" x14ac:dyDescent="0.25">
      <c r="A52" s="5" t="s">
        <v>140</v>
      </c>
      <c r="B52" s="5" t="s">
        <v>141</v>
      </c>
      <c r="C52" s="5" t="s">
        <v>142</v>
      </c>
      <c r="D52" s="6">
        <f>+D53</f>
        <v>3598000</v>
      </c>
      <c r="E52" s="6">
        <f>+E53</f>
        <v>3340390</v>
      </c>
      <c r="F52" s="6">
        <f t="shared" si="2"/>
        <v>6810685</v>
      </c>
      <c r="G52" s="6">
        <f t="shared" ref="G52:J53" si="5">+G53</f>
        <v>2894407</v>
      </c>
      <c r="H52" s="6">
        <f t="shared" si="5"/>
        <v>3916278</v>
      </c>
      <c r="I52" s="6">
        <f t="shared" si="5"/>
        <v>2592438</v>
      </c>
      <c r="J52" s="6">
        <f t="shared" si="5"/>
        <v>248132</v>
      </c>
      <c r="K52" s="6">
        <f t="shared" si="3"/>
        <v>3970115</v>
      </c>
    </row>
    <row r="53" spans="1:11" s="2" customFormat="1" x14ac:dyDescent="0.25">
      <c r="A53" s="5" t="s">
        <v>143</v>
      </c>
      <c r="B53" s="5" t="s">
        <v>144</v>
      </c>
      <c r="C53" s="5" t="s">
        <v>145</v>
      </c>
      <c r="D53" s="6">
        <f>+D54</f>
        <v>3598000</v>
      </c>
      <c r="E53" s="6">
        <f>+E54</f>
        <v>3340390</v>
      </c>
      <c r="F53" s="6">
        <f t="shared" si="2"/>
        <v>6810685</v>
      </c>
      <c r="G53" s="6">
        <f t="shared" si="5"/>
        <v>2894407</v>
      </c>
      <c r="H53" s="6">
        <f t="shared" si="5"/>
        <v>3916278</v>
      </c>
      <c r="I53" s="6">
        <f t="shared" si="5"/>
        <v>2592438</v>
      </c>
      <c r="J53" s="6">
        <f t="shared" si="5"/>
        <v>248132</v>
      </c>
      <c r="K53" s="6">
        <f t="shared" si="3"/>
        <v>3970115</v>
      </c>
    </row>
    <row r="54" spans="1:11" s="2" customFormat="1" ht="22.5" x14ac:dyDescent="0.25">
      <c r="A54" s="5" t="s">
        <v>146</v>
      </c>
      <c r="B54" s="5" t="s">
        <v>147</v>
      </c>
      <c r="C54" s="5" t="s">
        <v>148</v>
      </c>
      <c r="D54" s="6">
        <v>3598000</v>
      </c>
      <c r="E54" s="6">
        <v>3340390</v>
      </c>
      <c r="F54" s="6">
        <f t="shared" si="2"/>
        <v>6810685</v>
      </c>
      <c r="G54" s="6">
        <v>2894407</v>
      </c>
      <c r="H54" s="6">
        <v>3916278</v>
      </c>
      <c r="I54" s="6">
        <v>2592438</v>
      </c>
      <c r="J54" s="6">
        <v>248132</v>
      </c>
      <c r="K54" s="6">
        <f t="shared" si="3"/>
        <v>3970115</v>
      </c>
    </row>
    <row r="55" spans="1:11" s="2" customFormat="1" ht="22.5" x14ac:dyDescent="0.25">
      <c r="A55" s="5" t="s">
        <v>149</v>
      </c>
      <c r="B55" s="5" t="s">
        <v>150</v>
      </c>
      <c r="C55" s="5" t="s">
        <v>151</v>
      </c>
      <c r="D55" s="6">
        <f>D56+D59+D61+D65</f>
        <v>5059110</v>
      </c>
      <c r="E55" s="6">
        <f>E56+E59+E61+E65</f>
        <v>3166110</v>
      </c>
      <c r="F55" s="6">
        <f t="shared" si="2"/>
        <v>4538844</v>
      </c>
      <c r="G55" s="6">
        <f>G56+G59+G61+G65</f>
        <v>1759917</v>
      </c>
      <c r="H55" s="6">
        <f>H56+H59+H61+H65</f>
        <v>2778927</v>
      </c>
      <c r="I55" s="6">
        <f>I56+I59+I61+I65</f>
        <v>2444832</v>
      </c>
      <c r="J55" s="6">
        <f>J56+J59+J61+J65</f>
        <v>147100</v>
      </c>
      <c r="K55" s="6">
        <f t="shared" si="3"/>
        <v>1946912</v>
      </c>
    </row>
    <row r="56" spans="1:11" s="2" customFormat="1" ht="43.5" x14ac:dyDescent="0.25">
      <c r="A56" s="5" t="s">
        <v>152</v>
      </c>
      <c r="B56" s="5" t="s">
        <v>153</v>
      </c>
      <c r="C56" s="5" t="s">
        <v>154</v>
      </c>
      <c r="D56" s="6">
        <f>D57+D58</f>
        <v>4000110</v>
      </c>
      <c r="E56" s="6">
        <f>E57+E58</f>
        <v>2300110</v>
      </c>
      <c r="F56" s="6">
        <f t="shared" si="2"/>
        <v>1706467</v>
      </c>
      <c r="G56" s="6">
        <f>G57+G58</f>
        <v>8153</v>
      </c>
      <c r="H56" s="6">
        <f>H57+H58</f>
        <v>1698314</v>
      </c>
      <c r="I56" s="6">
        <f>I57+I58</f>
        <v>1698493</v>
      </c>
      <c r="J56" s="6">
        <f>J57+J58</f>
        <v>21</v>
      </c>
      <c r="K56" s="6">
        <f t="shared" si="3"/>
        <v>7953</v>
      </c>
    </row>
    <row r="57" spans="1:11" s="2" customFormat="1" x14ac:dyDescent="0.25">
      <c r="A57" s="5" t="s">
        <v>155</v>
      </c>
      <c r="B57" s="5" t="s">
        <v>156</v>
      </c>
      <c r="C57" s="5" t="s">
        <v>157</v>
      </c>
      <c r="D57" s="6">
        <v>200110</v>
      </c>
      <c r="E57" s="6">
        <v>110</v>
      </c>
      <c r="F57" s="6">
        <f t="shared" si="2"/>
        <v>41329</v>
      </c>
      <c r="G57" s="6">
        <v>0</v>
      </c>
      <c r="H57" s="6">
        <v>41329</v>
      </c>
      <c r="I57" s="6">
        <v>41308</v>
      </c>
      <c r="J57" s="6">
        <v>21</v>
      </c>
      <c r="K57" s="6">
        <f t="shared" si="3"/>
        <v>0</v>
      </c>
    </row>
    <row r="58" spans="1:11" s="2" customFormat="1" ht="22.5" x14ac:dyDescent="0.25">
      <c r="A58" s="5" t="s">
        <v>158</v>
      </c>
      <c r="B58" s="5" t="s">
        <v>159</v>
      </c>
      <c r="C58" s="5" t="s">
        <v>160</v>
      </c>
      <c r="D58" s="6">
        <v>3800000</v>
      </c>
      <c r="E58" s="6">
        <v>2300000</v>
      </c>
      <c r="F58" s="6">
        <f t="shared" si="2"/>
        <v>1665138</v>
      </c>
      <c r="G58" s="6">
        <v>8153</v>
      </c>
      <c r="H58" s="6">
        <v>1656985</v>
      </c>
      <c r="I58" s="6">
        <v>1657185</v>
      </c>
      <c r="J58" s="6">
        <v>0</v>
      </c>
      <c r="K58" s="6">
        <f t="shared" si="3"/>
        <v>7953</v>
      </c>
    </row>
    <row r="59" spans="1:11" s="2" customFormat="1" ht="22.5" x14ac:dyDescent="0.25">
      <c r="A59" s="5" t="s">
        <v>161</v>
      </c>
      <c r="B59" s="5" t="s">
        <v>162</v>
      </c>
      <c r="C59" s="5" t="s">
        <v>163</v>
      </c>
      <c r="D59" s="6">
        <f>D60</f>
        <v>0</v>
      </c>
      <c r="E59" s="6">
        <f>E60</f>
        <v>0</v>
      </c>
      <c r="F59" s="6">
        <f t="shared" si="2"/>
        <v>852</v>
      </c>
      <c r="G59" s="6">
        <f>G60</f>
        <v>0</v>
      </c>
      <c r="H59" s="6">
        <f>H60</f>
        <v>852</v>
      </c>
      <c r="I59" s="6">
        <f>I60</f>
        <v>852</v>
      </c>
      <c r="J59" s="6">
        <f>J60</f>
        <v>0</v>
      </c>
      <c r="K59" s="6">
        <f t="shared" si="3"/>
        <v>0</v>
      </c>
    </row>
    <row r="60" spans="1:11" s="2" customFormat="1" x14ac:dyDescent="0.25">
      <c r="A60" s="5" t="s">
        <v>164</v>
      </c>
      <c r="B60" s="5" t="s">
        <v>165</v>
      </c>
      <c r="C60" s="5" t="s">
        <v>166</v>
      </c>
      <c r="D60" s="6">
        <v>0</v>
      </c>
      <c r="E60" s="6">
        <v>0</v>
      </c>
      <c r="F60" s="6">
        <f t="shared" si="2"/>
        <v>852</v>
      </c>
      <c r="G60" s="6">
        <v>0</v>
      </c>
      <c r="H60" s="6">
        <v>852</v>
      </c>
      <c r="I60" s="6">
        <v>852</v>
      </c>
      <c r="J60" s="6">
        <v>0</v>
      </c>
      <c r="K60" s="6">
        <f t="shared" si="3"/>
        <v>0</v>
      </c>
    </row>
    <row r="61" spans="1:11" s="2" customFormat="1" ht="22.5" x14ac:dyDescent="0.25">
      <c r="A61" s="5" t="s">
        <v>167</v>
      </c>
      <c r="B61" s="5" t="s">
        <v>168</v>
      </c>
      <c r="C61" s="5" t="s">
        <v>169</v>
      </c>
      <c r="D61" s="6">
        <f>D62+D64</f>
        <v>872400</v>
      </c>
      <c r="E61" s="6">
        <f>E62+E64</f>
        <v>700400</v>
      </c>
      <c r="F61" s="6">
        <f t="shared" si="2"/>
        <v>2398917</v>
      </c>
      <c r="G61" s="6">
        <f>G62+G64</f>
        <v>1624465</v>
      </c>
      <c r="H61" s="6">
        <f>H62+H64</f>
        <v>774452</v>
      </c>
      <c r="I61" s="6">
        <f>I62+I64</f>
        <v>638791</v>
      </c>
      <c r="J61" s="6">
        <f>J62+J64</f>
        <v>51690</v>
      </c>
      <c r="K61" s="6">
        <f t="shared" si="3"/>
        <v>1708436</v>
      </c>
    </row>
    <row r="62" spans="1:11" s="2" customFormat="1" ht="22.5" x14ac:dyDescent="0.25">
      <c r="A62" s="5" t="s">
        <v>170</v>
      </c>
      <c r="B62" s="5" t="s">
        <v>171</v>
      </c>
      <c r="C62" s="5" t="s">
        <v>172</v>
      </c>
      <c r="D62" s="6">
        <f>D63</f>
        <v>872400</v>
      </c>
      <c r="E62" s="6">
        <f>E63</f>
        <v>700400</v>
      </c>
      <c r="F62" s="6">
        <f t="shared" si="2"/>
        <v>2381299</v>
      </c>
      <c r="G62" s="6">
        <f>G63</f>
        <v>1624465</v>
      </c>
      <c r="H62" s="6">
        <f>H63</f>
        <v>756834</v>
      </c>
      <c r="I62" s="6">
        <f>I63</f>
        <v>638791</v>
      </c>
      <c r="J62" s="6">
        <f>J63</f>
        <v>51690</v>
      </c>
      <c r="K62" s="6">
        <f t="shared" si="3"/>
        <v>1690818</v>
      </c>
    </row>
    <row r="63" spans="1:11" s="2" customFormat="1" ht="22.5" x14ac:dyDescent="0.25">
      <c r="A63" s="5" t="s">
        <v>173</v>
      </c>
      <c r="B63" s="5" t="s">
        <v>174</v>
      </c>
      <c r="C63" s="5" t="s">
        <v>175</v>
      </c>
      <c r="D63" s="6">
        <v>872400</v>
      </c>
      <c r="E63" s="6">
        <v>700400</v>
      </c>
      <c r="F63" s="6">
        <f t="shared" si="2"/>
        <v>2381299</v>
      </c>
      <c r="G63" s="6">
        <v>1624465</v>
      </c>
      <c r="H63" s="6">
        <v>756834</v>
      </c>
      <c r="I63" s="6">
        <v>638791</v>
      </c>
      <c r="J63" s="6">
        <v>51690</v>
      </c>
      <c r="K63" s="6">
        <f t="shared" si="3"/>
        <v>1690818</v>
      </c>
    </row>
    <row r="64" spans="1:11" s="2" customFormat="1" x14ac:dyDescent="0.25">
      <c r="A64" s="5" t="s">
        <v>176</v>
      </c>
      <c r="B64" s="5" t="s">
        <v>177</v>
      </c>
      <c r="C64" s="5" t="s">
        <v>178</v>
      </c>
      <c r="D64" s="6">
        <v>0</v>
      </c>
      <c r="E64" s="6">
        <v>0</v>
      </c>
      <c r="F64" s="6">
        <f t="shared" si="2"/>
        <v>17618</v>
      </c>
      <c r="G64" s="6">
        <v>0</v>
      </c>
      <c r="H64" s="6">
        <v>17618</v>
      </c>
      <c r="I64" s="6">
        <v>0</v>
      </c>
      <c r="J64" s="6">
        <v>0</v>
      </c>
      <c r="K64" s="6">
        <f t="shared" si="3"/>
        <v>17618</v>
      </c>
    </row>
    <row r="65" spans="1:11" s="2" customFormat="1" ht="33" x14ac:dyDescent="0.25">
      <c r="A65" s="5" t="s">
        <v>179</v>
      </c>
      <c r="B65" s="5" t="s">
        <v>180</v>
      </c>
      <c r="C65" s="5" t="s">
        <v>181</v>
      </c>
      <c r="D65" s="6">
        <f>+D66+D67</f>
        <v>186600</v>
      </c>
      <c r="E65" s="6">
        <f>+E66+E67</f>
        <v>165600</v>
      </c>
      <c r="F65" s="6">
        <f t="shared" si="2"/>
        <v>432608</v>
      </c>
      <c r="G65" s="6">
        <f>+G66+G67</f>
        <v>127299</v>
      </c>
      <c r="H65" s="6">
        <f>+H66+H67</f>
        <v>305309</v>
      </c>
      <c r="I65" s="6">
        <f>+I66+I67</f>
        <v>106696</v>
      </c>
      <c r="J65" s="6">
        <f>+J66+J67</f>
        <v>95389</v>
      </c>
      <c r="K65" s="6">
        <f t="shared" si="3"/>
        <v>230523</v>
      </c>
    </row>
    <row r="66" spans="1:11" s="2" customFormat="1" x14ac:dyDescent="0.25">
      <c r="A66" s="5" t="s">
        <v>182</v>
      </c>
      <c r="B66" s="5" t="s">
        <v>183</v>
      </c>
      <c r="C66" s="5" t="s">
        <v>184</v>
      </c>
      <c r="D66" s="6">
        <v>75600</v>
      </c>
      <c r="E66" s="6">
        <v>65600</v>
      </c>
      <c r="F66" s="6">
        <f t="shared" si="2"/>
        <v>380143</v>
      </c>
      <c r="G66" s="6">
        <v>127299</v>
      </c>
      <c r="H66" s="6">
        <v>252844</v>
      </c>
      <c r="I66" s="6">
        <v>57728</v>
      </c>
      <c r="J66" s="6">
        <v>95082</v>
      </c>
      <c r="K66" s="6">
        <f t="shared" si="3"/>
        <v>227333</v>
      </c>
    </row>
    <row r="67" spans="1:11" s="2" customFormat="1" ht="22.5" x14ac:dyDescent="0.25">
      <c r="A67" s="5" t="s">
        <v>185</v>
      </c>
      <c r="B67" s="5" t="s">
        <v>186</v>
      </c>
      <c r="C67" s="5" t="s">
        <v>187</v>
      </c>
      <c r="D67" s="6">
        <v>111000</v>
      </c>
      <c r="E67" s="6">
        <v>100000</v>
      </c>
      <c r="F67" s="6">
        <f t="shared" si="2"/>
        <v>52465</v>
      </c>
      <c r="G67" s="6">
        <v>0</v>
      </c>
      <c r="H67" s="6">
        <v>52465</v>
      </c>
      <c r="I67" s="6">
        <v>48968</v>
      </c>
      <c r="J67" s="6">
        <v>307</v>
      </c>
      <c r="K67" s="6">
        <f t="shared" si="3"/>
        <v>3190</v>
      </c>
    </row>
    <row r="68" spans="1:11" s="2" customFormat="1" ht="33" x14ac:dyDescent="0.25">
      <c r="A68" s="5" t="s">
        <v>188</v>
      </c>
      <c r="B68" s="5" t="s">
        <v>189</v>
      </c>
      <c r="C68" s="5" t="s">
        <v>190</v>
      </c>
      <c r="D68" s="6">
        <v>-7213930</v>
      </c>
      <c r="E68" s="6">
        <v>-5797420</v>
      </c>
      <c r="F68" s="6">
        <f t="shared" si="2"/>
        <v>-4473535</v>
      </c>
      <c r="G68" s="6">
        <v>0</v>
      </c>
      <c r="H68" s="6">
        <v>-4473535</v>
      </c>
      <c r="I68" s="6">
        <v>-4473535</v>
      </c>
      <c r="J68" s="6">
        <v>0</v>
      </c>
      <c r="K68" s="6">
        <f t="shared" si="3"/>
        <v>0</v>
      </c>
    </row>
    <row r="69" spans="1:11" s="2" customFormat="1" ht="22.5" x14ac:dyDescent="0.25">
      <c r="A69" s="5" t="s">
        <v>191</v>
      </c>
      <c r="B69" s="5" t="s">
        <v>192</v>
      </c>
      <c r="C69" s="5" t="s">
        <v>193</v>
      </c>
      <c r="D69" s="6">
        <v>7213930</v>
      </c>
      <c r="E69" s="6">
        <v>5797420</v>
      </c>
      <c r="F69" s="6">
        <f t="shared" si="2"/>
        <v>4473535</v>
      </c>
      <c r="G69" s="6">
        <v>0</v>
      </c>
      <c r="H69" s="6">
        <v>4473535</v>
      </c>
      <c r="I69" s="6">
        <v>4473535</v>
      </c>
      <c r="J69" s="6">
        <v>0</v>
      </c>
      <c r="K69" s="6">
        <f t="shared" si="3"/>
        <v>0</v>
      </c>
    </row>
    <row r="70" spans="1:11" s="2" customFormat="1" ht="22.5" x14ac:dyDescent="0.25">
      <c r="A70" s="5" t="s">
        <v>194</v>
      </c>
      <c r="B70" s="5" t="s">
        <v>195</v>
      </c>
      <c r="C70" s="5" t="s">
        <v>196</v>
      </c>
      <c r="D70" s="6">
        <f>D71</f>
        <v>382650</v>
      </c>
      <c r="E70" s="6">
        <f>E71</f>
        <v>382650</v>
      </c>
      <c r="F70" s="6">
        <f t="shared" si="2"/>
        <v>393125</v>
      </c>
      <c r="G70" s="6">
        <f>G71</f>
        <v>0</v>
      </c>
      <c r="H70" s="6">
        <f>H71</f>
        <v>393125</v>
      </c>
      <c r="I70" s="6">
        <f>I71</f>
        <v>393125</v>
      </c>
      <c r="J70" s="6">
        <f>J71</f>
        <v>0</v>
      </c>
      <c r="K70" s="6">
        <f t="shared" si="3"/>
        <v>0</v>
      </c>
    </row>
    <row r="71" spans="1:11" s="2" customFormat="1" ht="33" x14ac:dyDescent="0.25">
      <c r="A71" s="5" t="s">
        <v>197</v>
      </c>
      <c r="B71" s="5" t="s">
        <v>198</v>
      </c>
      <c r="C71" s="5" t="s">
        <v>199</v>
      </c>
      <c r="D71" s="6">
        <f>D72+D73+D74</f>
        <v>382650</v>
      </c>
      <c r="E71" s="6">
        <f>E72+E73+E74</f>
        <v>382650</v>
      </c>
      <c r="F71" s="6">
        <f t="shared" si="2"/>
        <v>393125</v>
      </c>
      <c r="G71" s="6">
        <f>G72+G73+G74</f>
        <v>0</v>
      </c>
      <c r="H71" s="6">
        <f>H72+H73+H74</f>
        <v>393125</v>
      </c>
      <c r="I71" s="6">
        <f>I72+I73+I74</f>
        <v>393125</v>
      </c>
      <c r="J71" s="6">
        <f>J72+J73+J74</f>
        <v>0</v>
      </c>
      <c r="K71" s="6">
        <f t="shared" si="3"/>
        <v>0</v>
      </c>
    </row>
    <row r="72" spans="1:11" s="2" customFormat="1" ht="22.5" x14ac:dyDescent="0.25">
      <c r="A72" s="5" t="s">
        <v>200</v>
      </c>
      <c r="B72" s="5" t="s">
        <v>201</v>
      </c>
      <c r="C72" s="5" t="s">
        <v>202</v>
      </c>
      <c r="D72" s="6">
        <v>0</v>
      </c>
      <c r="E72" s="6">
        <v>0</v>
      </c>
      <c r="F72" s="6">
        <f t="shared" si="2"/>
        <v>1058</v>
      </c>
      <c r="G72" s="6">
        <v>0</v>
      </c>
      <c r="H72" s="6">
        <v>1058</v>
      </c>
      <c r="I72" s="6">
        <v>1058</v>
      </c>
      <c r="J72" s="6">
        <v>0</v>
      </c>
      <c r="K72" s="6">
        <f t="shared" si="3"/>
        <v>0</v>
      </c>
    </row>
    <row r="73" spans="1:11" s="2" customFormat="1" ht="22.5" x14ac:dyDescent="0.25">
      <c r="A73" s="5" t="s">
        <v>203</v>
      </c>
      <c r="B73" s="5" t="s">
        <v>204</v>
      </c>
      <c r="C73" s="5" t="s">
        <v>205</v>
      </c>
      <c r="D73" s="6">
        <v>1250</v>
      </c>
      <c r="E73" s="6">
        <v>1250</v>
      </c>
      <c r="F73" s="6">
        <f t="shared" si="2"/>
        <v>4831</v>
      </c>
      <c r="G73" s="6">
        <v>0</v>
      </c>
      <c r="H73" s="6">
        <v>4831</v>
      </c>
      <c r="I73" s="6">
        <v>4831</v>
      </c>
      <c r="J73" s="6">
        <v>0</v>
      </c>
      <c r="K73" s="6">
        <f t="shared" si="3"/>
        <v>0</v>
      </c>
    </row>
    <row r="74" spans="1:11" s="2" customFormat="1" ht="22.5" x14ac:dyDescent="0.25">
      <c r="A74" s="5" t="s">
        <v>206</v>
      </c>
      <c r="B74" s="5" t="s">
        <v>207</v>
      </c>
      <c r="C74" s="5" t="s">
        <v>208</v>
      </c>
      <c r="D74" s="6">
        <v>381400</v>
      </c>
      <c r="E74" s="6">
        <v>381400</v>
      </c>
      <c r="F74" s="6">
        <f t="shared" si="2"/>
        <v>387236</v>
      </c>
      <c r="G74" s="6">
        <v>0</v>
      </c>
      <c r="H74" s="6">
        <v>387236</v>
      </c>
      <c r="I74" s="6">
        <v>387236</v>
      </c>
      <c r="J74" s="6">
        <v>0</v>
      </c>
      <c r="K74" s="6">
        <f t="shared" si="3"/>
        <v>0</v>
      </c>
    </row>
    <row r="75" spans="1:11" s="2" customFormat="1" ht="22.5" x14ac:dyDescent="0.25">
      <c r="A75" s="5" t="s">
        <v>209</v>
      </c>
      <c r="B75" s="5" t="s">
        <v>210</v>
      </c>
      <c r="C75" s="5" t="s">
        <v>211</v>
      </c>
      <c r="D75" s="6">
        <f>D76</f>
        <v>0</v>
      </c>
      <c r="E75" s="6">
        <f>E76</f>
        <v>0</v>
      </c>
      <c r="F75" s="6">
        <f t="shared" si="2"/>
        <v>278959</v>
      </c>
      <c r="G75" s="6">
        <f>G76</f>
        <v>0</v>
      </c>
      <c r="H75" s="6">
        <f>H76</f>
        <v>278959</v>
      </c>
      <c r="I75" s="6">
        <f>I76</f>
        <v>278959</v>
      </c>
      <c r="J75" s="6">
        <f>J76</f>
        <v>0</v>
      </c>
      <c r="K75" s="6">
        <f t="shared" si="3"/>
        <v>0</v>
      </c>
    </row>
    <row r="76" spans="1:11" s="2" customFormat="1" ht="43.5" x14ac:dyDescent="0.25">
      <c r="A76" s="5" t="s">
        <v>212</v>
      </c>
      <c r="B76" s="5" t="s">
        <v>213</v>
      </c>
      <c r="C76" s="5" t="s">
        <v>214</v>
      </c>
      <c r="D76" s="6">
        <f>+D77</f>
        <v>0</v>
      </c>
      <c r="E76" s="6">
        <f>+E77</f>
        <v>0</v>
      </c>
      <c r="F76" s="6">
        <f t="shared" ref="F76:F101" si="6">G76+H76</f>
        <v>278959</v>
      </c>
      <c r="G76" s="6">
        <f>+G77</f>
        <v>0</v>
      </c>
      <c r="H76" s="6">
        <f>+H77</f>
        <v>278959</v>
      </c>
      <c r="I76" s="6">
        <f>+I77</f>
        <v>278959</v>
      </c>
      <c r="J76" s="6">
        <f>+J77</f>
        <v>0</v>
      </c>
      <c r="K76" s="6">
        <f t="shared" ref="K76:K101" si="7">F76-I76-J76</f>
        <v>0</v>
      </c>
    </row>
    <row r="77" spans="1:11" s="2" customFormat="1" ht="33" x14ac:dyDescent="0.25">
      <c r="A77" s="5" t="s">
        <v>215</v>
      </c>
      <c r="B77" s="5" t="s">
        <v>216</v>
      </c>
      <c r="C77" s="5" t="s">
        <v>217</v>
      </c>
      <c r="D77" s="6">
        <v>0</v>
      </c>
      <c r="E77" s="6">
        <v>0</v>
      </c>
      <c r="F77" s="6">
        <f t="shared" si="6"/>
        <v>278959</v>
      </c>
      <c r="G77" s="6">
        <v>0</v>
      </c>
      <c r="H77" s="6">
        <v>278959</v>
      </c>
      <c r="I77" s="6">
        <v>278959</v>
      </c>
      <c r="J77" s="6">
        <v>0</v>
      </c>
      <c r="K77" s="6">
        <f t="shared" si="7"/>
        <v>0</v>
      </c>
    </row>
    <row r="78" spans="1:11" s="2" customFormat="1" ht="22.5" x14ac:dyDescent="0.25">
      <c r="A78" s="5" t="s">
        <v>218</v>
      </c>
      <c r="B78" s="5" t="s">
        <v>219</v>
      </c>
      <c r="C78" s="5" t="s">
        <v>220</v>
      </c>
      <c r="D78" s="6">
        <f>D79</f>
        <v>47102970</v>
      </c>
      <c r="E78" s="6">
        <f>E79</f>
        <v>41886890</v>
      </c>
      <c r="F78" s="6">
        <f t="shared" si="6"/>
        <v>4048125</v>
      </c>
      <c r="G78" s="6">
        <f t="shared" ref="G78:J79" si="8">G79</f>
        <v>70514</v>
      </c>
      <c r="H78" s="6">
        <f t="shared" si="8"/>
        <v>3977611</v>
      </c>
      <c r="I78" s="6">
        <f t="shared" si="8"/>
        <v>3946701</v>
      </c>
      <c r="J78" s="6">
        <f t="shared" si="8"/>
        <v>0</v>
      </c>
      <c r="K78" s="6">
        <f t="shared" si="7"/>
        <v>101424</v>
      </c>
    </row>
    <row r="79" spans="1:11" s="2" customFormat="1" ht="22.5" x14ac:dyDescent="0.25">
      <c r="A79" s="5" t="s">
        <v>221</v>
      </c>
      <c r="B79" s="5" t="s">
        <v>222</v>
      </c>
      <c r="C79" s="5" t="s">
        <v>223</v>
      </c>
      <c r="D79" s="6">
        <f>D80</f>
        <v>47102970</v>
      </c>
      <c r="E79" s="6">
        <f>E80</f>
        <v>41886890</v>
      </c>
      <c r="F79" s="6">
        <f t="shared" si="6"/>
        <v>4048125</v>
      </c>
      <c r="G79" s="6">
        <f t="shared" si="8"/>
        <v>70514</v>
      </c>
      <c r="H79" s="6">
        <f t="shared" si="8"/>
        <v>3977611</v>
      </c>
      <c r="I79" s="6">
        <f t="shared" si="8"/>
        <v>3946701</v>
      </c>
      <c r="J79" s="6">
        <f t="shared" si="8"/>
        <v>0</v>
      </c>
      <c r="K79" s="6">
        <f t="shared" si="7"/>
        <v>101424</v>
      </c>
    </row>
    <row r="80" spans="1:11" s="2" customFormat="1" ht="96" x14ac:dyDescent="0.25">
      <c r="A80" s="5" t="s">
        <v>224</v>
      </c>
      <c r="B80" s="5" t="s">
        <v>225</v>
      </c>
      <c r="C80" s="5" t="s">
        <v>226</v>
      </c>
      <c r="D80" s="6">
        <f>+D81+D82+D83+D84+D85+D86+D89</f>
        <v>47102970</v>
      </c>
      <c r="E80" s="6">
        <f>+E81+E82+E83+E84+E85+E86+E89</f>
        <v>41886890</v>
      </c>
      <c r="F80" s="6">
        <f t="shared" si="6"/>
        <v>4048125</v>
      </c>
      <c r="G80" s="6">
        <f>+G81+G82+G83+G84+G85+G86+G89</f>
        <v>70514</v>
      </c>
      <c r="H80" s="6">
        <f>+H81+H82+H83+H84+H85+H86+H89</f>
        <v>3977611</v>
      </c>
      <c r="I80" s="6">
        <f>+I81+I82+I83+I84+I85+I86+I89</f>
        <v>3946701</v>
      </c>
      <c r="J80" s="6">
        <f>+J81+J82+J83+J84+J85+J86+J89</f>
        <v>0</v>
      </c>
      <c r="K80" s="6">
        <f t="shared" si="7"/>
        <v>101424</v>
      </c>
    </row>
    <row r="81" spans="1:11" s="2" customFormat="1" ht="43.5" x14ac:dyDescent="0.25">
      <c r="A81" s="5" t="s">
        <v>227</v>
      </c>
      <c r="B81" s="5" t="s">
        <v>228</v>
      </c>
      <c r="C81" s="5" t="s">
        <v>229</v>
      </c>
      <c r="D81" s="6">
        <v>500000</v>
      </c>
      <c r="E81" s="6">
        <v>500000</v>
      </c>
      <c r="F81" s="6">
        <f t="shared" si="6"/>
        <v>425360</v>
      </c>
      <c r="G81" s="6">
        <v>0</v>
      </c>
      <c r="H81" s="6">
        <v>425360</v>
      </c>
      <c r="I81" s="6">
        <v>425360</v>
      </c>
      <c r="J81" s="6">
        <v>0</v>
      </c>
      <c r="K81" s="6">
        <f t="shared" si="7"/>
        <v>0</v>
      </c>
    </row>
    <row r="82" spans="1:11" s="2" customFormat="1" ht="22.5" x14ac:dyDescent="0.25">
      <c r="A82" s="5" t="s">
        <v>230</v>
      </c>
      <c r="B82" s="5" t="s">
        <v>231</v>
      </c>
      <c r="C82" s="5" t="s">
        <v>232</v>
      </c>
      <c r="D82" s="6">
        <v>8165500</v>
      </c>
      <c r="E82" s="6">
        <v>7000000</v>
      </c>
      <c r="F82" s="6">
        <f t="shared" si="6"/>
        <v>1885726</v>
      </c>
      <c r="G82" s="6">
        <v>0</v>
      </c>
      <c r="H82" s="6">
        <v>1885726</v>
      </c>
      <c r="I82" s="6">
        <v>1885726</v>
      </c>
      <c r="J82" s="6">
        <v>0</v>
      </c>
      <c r="K82" s="6">
        <f t="shared" si="7"/>
        <v>0</v>
      </c>
    </row>
    <row r="83" spans="1:11" s="2" customFormat="1" ht="33" x14ac:dyDescent="0.25">
      <c r="A83" s="5" t="s">
        <v>233</v>
      </c>
      <c r="B83" s="5" t="s">
        <v>234</v>
      </c>
      <c r="C83" s="5" t="s">
        <v>235</v>
      </c>
      <c r="D83" s="6">
        <v>1200000</v>
      </c>
      <c r="E83" s="6">
        <v>1200000</v>
      </c>
      <c r="F83" s="6">
        <f t="shared" si="6"/>
        <v>793852</v>
      </c>
      <c r="G83" s="6">
        <v>0</v>
      </c>
      <c r="H83" s="6">
        <v>793852</v>
      </c>
      <c r="I83" s="6">
        <v>706508</v>
      </c>
      <c r="J83" s="6">
        <v>0</v>
      </c>
      <c r="K83" s="6">
        <f t="shared" si="7"/>
        <v>87344</v>
      </c>
    </row>
    <row r="84" spans="1:11" s="2" customFormat="1" ht="54" x14ac:dyDescent="0.25">
      <c r="A84" s="5" t="s">
        <v>236</v>
      </c>
      <c r="B84" s="5" t="s">
        <v>237</v>
      </c>
      <c r="C84" s="5" t="s">
        <v>238</v>
      </c>
      <c r="D84" s="6">
        <v>2298420</v>
      </c>
      <c r="E84" s="6">
        <v>2247840</v>
      </c>
      <c r="F84" s="6">
        <f t="shared" si="6"/>
        <v>589900</v>
      </c>
      <c r="G84" s="6">
        <v>70514</v>
      </c>
      <c r="H84" s="6">
        <v>519386</v>
      </c>
      <c r="I84" s="6">
        <v>575820</v>
      </c>
      <c r="J84" s="6">
        <v>0</v>
      </c>
      <c r="K84" s="6">
        <f t="shared" si="7"/>
        <v>14080</v>
      </c>
    </row>
    <row r="85" spans="1:11" s="2" customFormat="1" ht="33" x14ac:dyDescent="0.25">
      <c r="A85" s="5" t="s">
        <v>239</v>
      </c>
      <c r="B85" s="5" t="s">
        <v>240</v>
      </c>
      <c r="C85" s="5" t="s">
        <v>241</v>
      </c>
      <c r="D85" s="6">
        <v>11000000</v>
      </c>
      <c r="E85" s="6">
        <v>7000000</v>
      </c>
      <c r="F85" s="6">
        <f t="shared" si="6"/>
        <v>0</v>
      </c>
      <c r="G85" s="6">
        <v>0</v>
      </c>
      <c r="H85" s="6">
        <v>0</v>
      </c>
      <c r="I85" s="6">
        <v>0</v>
      </c>
      <c r="J85" s="6">
        <v>0</v>
      </c>
      <c r="K85" s="6">
        <f t="shared" si="7"/>
        <v>0</v>
      </c>
    </row>
    <row r="86" spans="1:11" s="2" customFormat="1" ht="33" x14ac:dyDescent="0.25">
      <c r="A86" s="5" t="s">
        <v>242</v>
      </c>
      <c r="B86" s="5" t="s">
        <v>243</v>
      </c>
      <c r="C86" s="5" t="s">
        <v>244</v>
      </c>
      <c r="D86" s="6">
        <f>D87+D88</f>
        <v>16453470</v>
      </c>
      <c r="E86" s="6">
        <f>E87+E88</f>
        <v>16453470</v>
      </c>
      <c r="F86" s="6">
        <f t="shared" si="6"/>
        <v>96413</v>
      </c>
      <c r="G86" s="6">
        <f>G87+G88</f>
        <v>0</v>
      </c>
      <c r="H86" s="6">
        <f>H87+H88</f>
        <v>96413</v>
      </c>
      <c r="I86" s="6">
        <f>I87+I88</f>
        <v>96413</v>
      </c>
      <c r="J86" s="6">
        <f>J87+J88</f>
        <v>0</v>
      </c>
      <c r="K86" s="6">
        <f t="shared" si="7"/>
        <v>0</v>
      </c>
    </row>
    <row r="87" spans="1:11" s="2" customFormat="1" ht="22.5" x14ac:dyDescent="0.25">
      <c r="A87" s="5" t="s">
        <v>245</v>
      </c>
      <c r="B87" s="5" t="s">
        <v>246</v>
      </c>
      <c r="C87" s="5" t="s">
        <v>247</v>
      </c>
      <c r="D87" s="6">
        <v>13826440</v>
      </c>
      <c r="E87" s="6">
        <v>13826440</v>
      </c>
      <c r="F87" s="6">
        <f t="shared" si="6"/>
        <v>85925</v>
      </c>
      <c r="G87" s="6">
        <v>0</v>
      </c>
      <c r="H87" s="6">
        <v>85925</v>
      </c>
      <c r="I87" s="6">
        <v>85925</v>
      </c>
      <c r="J87" s="6">
        <v>0</v>
      </c>
      <c r="K87" s="6">
        <f t="shared" si="7"/>
        <v>0</v>
      </c>
    </row>
    <row r="88" spans="1:11" s="2" customFormat="1" ht="22.5" x14ac:dyDescent="0.25">
      <c r="A88" s="5" t="s">
        <v>248</v>
      </c>
      <c r="B88" s="5" t="s">
        <v>249</v>
      </c>
      <c r="C88" s="5" t="s">
        <v>250</v>
      </c>
      <c r="D88" s="6">
        <v>2627030</v>
      </c>
      <c r="E88" s="6">
        <v>2627030</v>
      </c>
      <c r="F88" s="6">
        <f t="shared" si="6"/>
        <v>10488</v>
      </c>
      <c r="G88" s="6">
        <v>0</v>
      </c>
      <c r="H88" s="6">
        <v>10488</v>
      </c>
      <c r="I88" s="6">
        <v>10488</v>
      </c>
      <c r="J88" s="6">
        <v>0</v>
      </c>
      <c r="K88" s="6">
        <f t="shared" si="7"/>
        <v>0</v>
      </c>
    </row>
    <row r="89" spans="1:11" s="2" customFormat="1" ht="22.5" x14ac:dyDescent="0.25">
      <c r="A89" s="5" t="s">
        <v>251</v>
      </c>
      <c r="B89" s="5" t="s">
        <v>252</v>
      </c>
      <c r="C89" s="5" t="s">
        <v>253</v>
      </c>
      <c r="D89" s="6">
        <f>D90+D91</f>
        <v>7485580</v>
      </c>
      <c r="E89" s="6">
        <f>E90+E91</f>
        <v>7485580</v>
      </c>
      <c r="F89" s="6">
        <f t="shared" si="6"/>
        <v>256874</v>
      </c>
      <c r="G89" s="6">
        <f>G90+G91</f>
        <v>0</v>
      </c>
      <c r="H89" s="6">
        <f>H90+H91</f>
        <v>256874</v>
      </c>
      <c r="I89" s="6">
        <f>I90+I91</f>
        <v>256874</v>
      </c>
      <c r="J89" s="6">
        <f>J90+J91</f>
        <v>0</v>
      </c>
      <c r="K89" s="6">
        <f t="shared" si="7"/>
        <v>0</v>
      </c>
    </row>
    <row r="90" spans="1:11" s="2" customFormat="1" ht="22.5" x14ac:dyDescent="0.25">
      <c r="A90" s="5" t="s">
        <v>254</v>
      </c>
      <c r="B90" s="5" t="s">
        <v>255</v>
      </c>
      <c r="C90" s="5" t="s">
        <v>256</v>
      </c>
      <c r="D90" s="6">
        <v>6307270</v>
      </c>
      <c r="E90" s="6">
        <v>6307270</v>
      </c>
      <c r="F90" s="6">
        <f t="shared" si="6"/>
        <v>230853</v>
      </c>
      <c r="G90" s="6">
        <v>0</v>
      </c>
      <c r="H90" s="6">
        <v>230853</v>
      </c>
      <c r="I90" s="6">
        <v>230853</v>
      </c>
      <c r="J90" s="6">
        <v>0</v>
      </c>
      <c r="K90" s="6">
        <f t="shared" si="7"/>
        <v>0</v>
      </c>
    </row>
    <row r="91" spans="1:11" s="2" customFormat="1" ht="22.5" x14ac:dyDescent="0.25">
      <c r="A91" s="5" t="s">
        <v>257</v>
      </c>
      <c r="B91" s="5" t="s">
        <v>249</v>
      </c>
      <c r="C91" s="5" t="s">
        <v>258</v>
      </c>
      <c r="D91" s="6">
        <v>1178310</v>
      </c>
      <c r="E91" s="6">
        <v>1178310</v>
      </c>
      <c r="F91" s="6">
        <f t="shared" si="6"/>
        <v>26021</v>
      </c>
      <c r="G91" s="6">
        <v>0</v>
      </c>
      <c r="H91" s="6">
        <v>26021</v>
      </c>
      <c r="I91" s="6">
        <v>26021</v>
      </c>
      <c r="J91" s="6">
        <v>0</v>
      </c>
      <c r="K91" s="6">
        <f t="shared" si="7"/>
        <v>0</v>
      </c>
    </row>
    <row r="92" spans="1:11" s="2" customFormat="1" ht="22.5" x14ac:dyDescent="0.25">
      <c r="A92" s="5" t="s">
        <v>259</v>
      </c>
      <c r="B92" s="5" t="s">
        <v>260</v>
      </c>
      <c r="C92" s="5" t="s">
        <v>261</v>
      </c>
      <c r="D92" s="6">
        <f>+D93</f>
        <v>169160</v>
      </c>
      <c r="E92" s="6">
        <f>+E93</f>
        <v>169160</v>
      </c>
      <c r="F92" s="6">
        <f t="shared" si="6"/>
        <v>169274</v>
      </c>
      <c r="G92" s="6">
        <f>+G93</f>
        <v>0</v>
      </c>
      <c r="H92" s="6">
        <f>+H93</f>
        <v>169274</v>
      </c>
      <c r="I92" s="6">
        <f>+I93</f>
        <v>169274</v>
      </c>
      <c r="J92" s="6">
        <f>+J93</f>
        <v>0</v>
      </c>
      <c r="K92" s="6">
        <f t="shared" si="7"/>
        <v>0</v>
      </c>
    </row>
    <row r="93" spans="1:11" s="2" customFormat="1" ht="33" x14ac:dyDescent="0.25">
      <c r="A93" s="5" t="s">
        <v>262</v>
      </c>
      <c r="B93" s="5" t="s">
        <v>263</v>
      </c>
      <c r="C93" s="5" t="s">
        <v>264</v>
      </c>
      <c r="D93" s="6">
        <v>169160</v>
      </c>
      <c r="E93" s="6">
        <v>169160</v>
      </c>
      <c r="F93" s="6">
        <f t="shared" si="6"/>
        <v>169274</v>
      </c>
      <c r="G93" s="6">
        <v>0</v>
      </c>
      <c r="H93" s="6">
        <v>169274</v>
      </c>
      <c r="I93" s="6">
        <v>169274</v>
      </c>
      <c r="J93" s="6">
        <v>0</v>
      </c>
      <c r="K93" s="6">
        <f t="shared" si="7"/>
        <v>0</v>
      </c>
    </row>
    <row r="94" spans="1:11" s="2" customFormat="1" ht="33" x14ac:dyDescent="0.25">
      <c r="A94" s="5" t="s">
        <v>265</v>
      </c>
      <c r="B94" s="5" t="s">
        <v>266</v>
      </c>
      <c r="C94" s="5" t="s">
        <v>267</v>
      </c>
      <c r="D94" s="6">
        <f>D95+D98</f>
        <v>41586850</v>
      </c>
      <c r="E94" s="6">
        <f>E95+E98</f>
        <v>41063830</v>
      </c>
      <c r="F94" s="6">
        <f t="shared" si="6"/>
        <v>26584937</v>
      </c>
      <c r="G94" s="6">
        <f>G95+G98</f>
        <v>461053</v>
      </c>
      <c r="H94" s="6">
        <f>H95+H98</f>
        <v>26123884</v>
      </c>
      <c r="I94" s="6">
        <f>I95+I98</f>
        <v>26348020</v>
      </c>
      <c r="J94" s="6">
        <f>J95+J98</f>
        <v>144858</v>
      </c>
      <c r="K94" s="6">
        <f t="shared" si="7"/>
        <v>92059</v>
      </c>
    </row>
    <row r="95" spans="1:11" s="2" customFormat="1" ht="22.5" x14ac:dyDescent="0.25">
      <c r="A95" s="5" t="s">
        <v>268</v>
      </c>
      <c r="B95" s="5" t="s">
        <v>269</v>
      </c>
      <c r="C95" s="5" t="s">
        <v>270</v>
      </c>
      <c r="D95" s="6">
        <f>D96+D97</f>
        <v>37089070</v>
      </c>
      <c r="E95" s="6">
        <f>E96+E97</f>
        <v>36566050</v>
      </c>
      <c r="F95" s="6">
        <f t="shared" si="6"/>
        <v>22711490</v>
      </c>
      <c r="G95" s="6">
        <f>G96+G97</f>
        <v>0</v>
      </c>
      <c r="H95" s="6">
        <f>H96+H97</f>
        <v>22711490</v>
      </c>
      <c r="I95" s="6">
        <f>I96+I97</f>
        <v>22619431</v>
      </c>
      <c r="J95" s="6">
        <f>J96+J97</f>
        <v>0</v>
      </c>
      <c r="K95" s="6">
        <f t="shared" si="7"/>
        <v>92059</v>
      </c>
    </row>
    <row r="96" spans="1:11" s="2" customFormat="1" ht="22.5" x14ac:dyDescent="0.25">
      <c r="A96" s="5" t="s">
        <v>271</v>
      </c>
      <c r="B96" s="5" t="s">
        <v>272</v>
      </c>
      <c r="C96" s="5" t="s">
        <v>273</v>
      </c>
      <c r="D96" s="6">
        <v>36803800</v>
      </c>
      <c r="E96" s="6">
        <v>36280780</v>
      </c>
      <c r="F96" s="6">
        <f t="shared" si="6"/>
        <v>22472871</v>
      </c>
      <c r="G96" s="6">
        <v>0</v>
      </c>
      <c r="H96" s="6">
        <v>22472871</v>
      </c>
      <c r="I96" s="6">
        <v>22380812</v>
      </c>
      <c r="J96" s="6">
        <v>0</v>
      </c>
      <c r="K96" s="6">
        <f t="shared" si="7"/>
        <v>92059</v>
      </c>
    </row>
    <row r="97" spans="1:11" s="2" customFormat="1" ht="22.5" x14ac:dyDescent="0.25">
      <c r="A97" s="5" t="s">
        <v>274</v>
      </c>
      <c r="B97" s="5" t="s">
        <v>275</v>
      </c>
      <c r="C97" s="5" t="s">
        <v>276</v>
      </c>
      <c r="D97" s="6">
        <v>285270</v>
      </c>
      <c r="E97" s="6">
        <v>285270</v>
      </c>
      <c r="F97" s="6">
        <f t="shared" si="6"/>
        <v>238619</v>
      </c>
      <c r="G97" s="6">
        <v>0</v>
      </c>
      <c r="H97" s="6">
        <v>238619</v>
      </c>
      <c r="I97" s="6">
        <v>238619</v>
      </c>
      <c r="J97" s="6">
        <v>0</v>
      </c>
      <c r="K97" s="6">
        <f t="shared" si="7"/>
        <v>0</v>
      </c>
    </row>
    <row r="98" spans="1:11" s="2" customFormat="1" ht="22.5" x14ac:dyDescent="0.25">
      <c r="A98" s="5" t="s">
        <v>277</v>
      </c>
      <c r="B98" s="5" t="s">
        <v>278</v>
      </c>
      <c r="C98" s="5" t="s">
        <v>279</v>
      </c>
      <c r="D98" s="6">
        <f>D99+D100+D101</f>
        <v>4497780</v>
      </c>
      <c r="E98" s="6">
        <f>E99+E100+E101</f>
        <v>4497780</v>
      </c>
      <c r="F98" s="6">
        <f t="shared" si="6"/>
        <v>3873447</v>
      </c>
      <c r="G98" s="6">
        <f>G99+G100+G101</f>
        <v>461053</v>
      </c>
      <c r="H98" s="6">
        <f>H99+H100+H101</f>
        <v>3412394</v>
      </c>
      <c r="I98" s="6">
        <f>I99+I100+I101</f>
        <v>3728589</v>
      </c>
      <c r="J98" s="6">
        <f>J99+J100+J101</f>
        <v>144858</v>
      </c>
      <c r="K98" s="6">
        <f t="shared" si="7"/>
        <v>0</v>
      </c>
    </row>
    <row r="99" spans="1:11" s="2" customFormat="1" ht="22.5" x14ac:dyDescent="0.25">
      <c r="A99" s="5" t="s">
        <v>280</v>
      </c>
      <c r="B99" s="5" t="s">
        <v>272</v>
      </c>
      <c r="C99" s="5" t="s">
        <v>281</v>
      </c>
      <c r="D99" s="6">
        <v>4181590</v>
      </c>
      <c r="E99" s="6">
        <v>4181590</v>
      </c>
      <c r="F99" s="6">
        <f t="shared" si="6"/>
        <v>3217523</v>
      </c>
      <c r="G99" s="6">
        <v>461053</v>
      </c>
      <c r="H99" s="6">
        <v>2756470</v>
      </c>
      <c r="I99" s="6">
        <v>3072665</v>
      </c>
      <c r="J99" s="6">
        <v>144858</v>
      </c>
      <c r="K99" s="6">
        <f t="shared" si="7"/>
        <v>0</v>
      </c>
    </row>
    <row r="100" spans="1:11" s="2" customFormat="1" ht="22.5" x14ac:dyDescent="0.25">
      <c r="A100" s="5" t="s">
        <v>282</v>
      </c>
      <c r="B100" s="5" t="s">
        <v>275</v>
      </c>
      <c r="C100" s="5" t="s">
        <v>283</v>
      </c>
      <c r="D100" s="6">
        <v>316190</v>
      </c>
      <c r="E100" s="6">
        <v>316190</v>
      </c>
      <c r="F100" s="6">
        <f t="shared" si="6"/>
        <v>460270</v>
      </c>
      <c r="G100" s="6">
        <v>0</v>
      </c>
      <c r="H100" s="6">
        <v>460270</v>
      </c>
      <c r="I100" s="6">
        <v>460270</v>
      </c>
      <c r="J100" s="6">
        <v>0</v>
      </c>
      <c r="K100" s="6">
        <f t="shared" si="7"/>
        <v>0</v>
      </c>
    </row>
    <row r="101" spans="1:11" s="2" customFormat="1" ht="22.5" x14ac:dyDescent="0.25">
      <c r="A101" s="5" t="s">
        <v>284</v>
      </c>
      <c r="B101" s="5" t="s">
        <v>285</v>
      </c>
      <c r="C101" s="5" t="s">
        <v>286</v>
      </c>
      <c r="D101" s="6">
        <v>0</v>
      </c>
      <c r="E101" s="6">
        <v>0</v>
      </c>
      <c r="F101" s="6">
        <f t="shared" si="6"/>
        <v>195654</v>
      </c>
      <c r="G101" s="6">
        <v>0</v>
      </c>
      <c r="H101" s="6">
        <v>195654</v>
      </c>
      <c r="I101" s="6">
        <v>195654</v>
      </c>
      <c r="J101" s="6">
        <v>0</v>
      </c>
      <c r="K101" s="6">
        <f t="shared" si="7"/>
        <v>0</v>
      </c>
    </row>
    <row r="102" spans="1:11" s="2" customFormat="1" x14ac:dyDescent="0.25">
      <c r="A102" s="3"/>
      <c r="B102" s="3"/>
      <c r="C102" s="3"/>
      <c r="D102" s="4"/>
      <c r="E102" s="4"/>
      <c r="F102" s="4"/>
      <c r="G102" s="4"/>
      <c r="H102" s="4"/>
      <c r="I102" s="4"/>
      <c r="J102" s="4"/>
      <c r="K102" s="4"/>
    </row>
    <row r="104" spans="1:11" x14ac:dyDescent="0.25">
      <c r="B104" s="11" t="s">
        <v>336</v>
      </c>
      <c r="C104" s="11"/>
      <c r="D104" s="11"/>
      <c r="E104" s="11"/>
      <c r="F104" s="11"/>
      <c r="G104" s="11"/>
      <c r="H104" s="11"/>
      <c r="I104" s="11"/>
      <c r="J104" s="11"/>
    </row>
    <row r="107" spans="1:11" ht="22.5" x14ac:dyDescent="0.25">
      <c r="B107" s="5" t="s">
        <v>293</v>
      </c>
      <c r="C107" s="5" t="s">
        <v>22</v>
      </c>
      <c r="D107" s="6">
        <f>D108+D164</f>
        <v>43454480</v>
      </c>
      <c r="E107" s="6">
        <f>E108+E164</f>
        <v>38072380</v>
      </c>
      <c r="F107" s="6">
        <f t="shared" ref="F107:F168" si="9">G107+H107</f>
        <v>44657378</v>
      </c>
      <c r="G107" s="6">
        <f>G108+G164</f>
        <v>8115130</v>
      </c>
      <c r="H107" s="6">
        <f>H108+H164</f>
        <v>36542248</v>
      </c>
      <c r="I107" s="6">
        <f>I108+I164</f>
        <v>34162578</v>
      </c>
    </row>
    <row r="108" spans="1:11" x14ac:dyDescent="0.25">
      <c r="B108" s="5" t="s">
        <v>27</v>
      </c>
      <c r="C108" s="5" t="s">
        <v>28</v>
      </c>
      <c r="D108" s="6">
        <f>D109+D144</f>
        <v>41754480</v>
      </c>
      <c r="E108" s="6">
        <f>E109+E144</f>
        <v>36372380</v>
      </c>
      <c r="F108" s="6">
        <f t="shared" si="9"/>
        <v>43438166</v>
      </c>
      <c r="G108" s="6">
        <f>G109+G144</f>
        <v>8115130</v>
      </c>
      <c r="H108" s="6">
        <f>H109+H144</f>
        <v>35323036</v>
      </c>
      <c r="I108" s="6">
        <f>I109+I144</f>
        <v>33030710</v>
      </c>
    </row>
    <row r="109" spans="1:11" ht="22.5" x14ac:dyDescent="0.25">
      <c r="B109" s="5" t="s">
        <v>30</v>
      </c>
      <c r="C109" s="5" t="s">
        <v>31</v>
      </c>
      <c r="D109" s="6">
        <f>D110+D118+D129+D141</f>
        <v>40311300</v>
      </c>
      <c r="E109" s="6">
        <f>E110+E118+E129+E141</f>
        <v>35663300</v>
      </c>
      <c r="F109" s="6">
        <f t="shared" si="9"/>
        <v>36562172</v>
      </c>
      <c r="G109" s="6">
        <f>G110+G118+G129+G141</f>
        <v>3460806</v>
      </c>
      <c r="H109" s="6">
        <f>H110+H118+H129+H141</f>
        <v>33101366</v>
      </c>
      <c r="I109" s="6">
        <f>I110+I118+I129+I141</f>
        <v>32466975</v>
      </c>
    </row>
    <row r="110" spans="1:11" ht="22.5" x14ac:dyDescent="0.25">
      <c r="B110" s="5" t="s">
        <v>33</v>
      </c>
      <c r="C110" s="5" t="s">
        <v>34</v>
      </c>
      <c r="D110" s="6">
        <f>+D111</f>
        <v>16068000</v>
      </c>
      <c r="E110" s="6">
        <f>+E111</f>
        <v>14838000</v>
      </c>
      <c r="F110" s="6">
        <f t="shared" si="9"/>
        <v>12545984</v>
      </c>
      <c r="G110" s="6">
        <f>+G111</f>
        <v>0</v>
      </c>
      <c r="H110" s="6">
        <f>+H111</f>
        <v>12545984</v>
      </c>
      <c r="I110" s="6">
        <f>+I111</f>
        <v>12545984</v>
      </c>
    </row>
    <row r="111" spans="1:11" ht="33" x14ac:dyDescent="0.25">
      <c r="B111" s="5" t="s">
        <v>36</v>
      </c>
      <c r="C111" s="5" t="s">
        <v>37</v>
      </c>
      <c r="D111" s="6">
        <f>D112+D114</f>
        <v>16068000</v>
      </c>
      <c r="E111" s="6">
        <f>E112+E114</f>
        <v>14838000</v>
      </c>
      <c r="F111" s="6">
        <f t="shared" si="9"/>
        <v>12545984</v>
      </c>
      <c r="G111" s="6">
        <f>G112+G114</f>
        <v>0</v>
      </c>
      <c r="H111" s="6">
        <f>H112+H114</f>
        <v>12545984</v>
      </c>
      <c r="I111" s="6">
        <f>I112+I114</f>
        <v>12545984</v>
      </c>
    </row>
    <row r="112" spans="1:11" x14ac:dyDescent="0.25">
      <c r="B112" s="5" t="s">
        <v>39</v>
      </c>
      <c r="C112" s="5" t="s">
        <v>40</v>
      </c>
      <c r="D112" s="6">
        <f>+D113</f>
        <v>130000</v>
      </c>
      <c r="E112" s="6">
        <f>+E113</f>
        <v>110000</v>
      </c>
      <c r="F112" s="6">
        <f t="shared" si="9"/>
        <v>138599</v>
      </c>
      <c r="G112" s="6">
        <f>+G113</f>
        <v>0</v>
      </c>
      <c r="H112" s="6">
        <f>+H113</f>
        <v>138599</v>
      </c>
      <c r="I112" s="6">
        <f>+I113</f>
        <v>138599</v>
      </c>
    </row>
    <row r="113" spans="2:9" ht="22.5" x14ac:dyDescent="0.25">
      <c r="B113" s="5" t="s">
        <v>42</v>
      </c>
      <c r="C113" s="5" t="s">
        <v>43</v>
      </c>
      <c r="D113" s="6">
        <v>130000</v>
      </c>
      <c r="E113" s="6">
        <v>110000</v>
      </c>
      <c r="F113" s="6">
        <f t="shared" si="9"/>
        <v>138599</v>
      </c>
      <c r="G113" s="6">
        <v>0</v>
      </c>
      <c r="H113" s="6">
        <v>138599</v>
      </c>
      <c r="I113" s="6">
        <v>138599</v>
      </c>
    </row>
    <row r="114" spans="2:9" ht="22.5" x14ac:dyDescent="0.25">
      <c r="B114" s="5" t="s">
        <v>45</v>
      </c>
      <c r="C114" s="5" t="s">
        <v>46</v>
      </c>
      <c r="D114" s="6">
        <f>D115+D116+D117</f>
        <v>15938000</v>
      </c>
      <c r="E114" s="6">
        <f>E115+E116+E117</f>
        <v>14728000</v>
      </c>
      <c r="F114" s="6">
        <f t="shared" si="9"/>
        <v>12407385</v>
      </c>
      <c r="G114" s="6">
        <f>G115+G116+G117</f>
        <v>0</v>
      </c>
      <c r="H114" s="6">
        <f>H115+H116+H117</f>
        <v>12407385</v>
      </c>
      <c r="I114" s="6">
        <f>I115+I116+I117</f>
        <v>12407385</v>
      </c>
    </row>
    <row r="115" spans="2:9" x14ac:dyDescent="0.25">
      <c r="B115" s="5" t="s">
        <v>48</v>
      </c>
      <c r="C115" s="5" t="s">
        <v>49</v>
      </c>
      <c r="D115" s="6">
        <v>13660000</v>
      </c>
      <c r="E115" s="6">
        <v>13000000</v>
      </c>
      <c r="F115" s="6">
        <f t="shared" si="9"/>
        <v>10585010</v>
      </c>
      <c r="G115" s="6">
        <v>0</v>
      </c>
      <c r="H115" s="6">
        <v>10585010</v>
      </c>
      <c r="I115" s="6">
        <v>10585010</v>
      </c>
    </row>
    <row r="116" spans="2:9" ht="22.5" x14ac:dyDescent="0.25">
      <c r="B116" s="5" t="s">
        <v>51</v>
      </c>
      <c r="C116" s="5" t="s">
        <v>52</v>
      </c>
      <c r="D116" s="6">
        <v>878000</v>
      </c>
      <c r="E116" s="6">
        <v>678000</v>
      </c>
      <c r="F116" s="6">
        <f t="shared" si="9"/>
        <v>704474</v>
      </c>
      <c r="G116" s="6">
        <v>0</v>
      </c>
      <c r="H116" s="6">
        <v>704474</v>
      </c>
      <c r="I116" s="6">
        <v>704474</v>
      </c>
    </row>
    <row r="117" spans="2:9" ht="22.5" x14ac:dyDescent="0.25">
      <c r="B117" s="5" t="s">
        <v>54</v>
      </c>
      <c r="C117" s="5" t="s">
        <v>55</v>
      </c>
      <c r="D117" s="6">
        <v>1400000</v>
      </c>
      <c r="E117" s="6">
        <v>1050000</v>
      </c>
      <c r="F117" s="6">
        <f t="shared" si="9"/>
        <v>1117901</v>
      </c>
      <c r="G117" s="6">
        <v>0</v>
      </c>
      <c r="H117" s="6">
        <v>1117901</v>
      </c>
      <c r="I117" s="6">
        <v>1117901</v>
      </c>
    </row>
    <row r="118" spans="2:9" ht="22.5" x14ac:dyDescent="0.25">
      <c r="B118" s="5" t="s">
        <v>57</v>
      </c>
      <c r="C118" s="5" t="s">
        <v>58</v>
      </c>
      <c r="D118" s="6">
        <f>D119</f>
        <v>4966000</v>
      </c>
      <c r="E118" s="6">
        <f>E119</f>
        <v>4637000</v>
      </c>
      <c r="F118" s="6">
        <f t="shared" si="9"/>
        <v>7951459</v>
      </c>
      <c r="G118" s="6">
        <f>G119</f>
        <v>2759269</v>
      </c>
      <c r="H118" s="6">
        <f>H119</f>
        <v>5192190</v>
      </c>
      <c r="I118" s="6">
        <f>I119</f>
        <v>4802180</v>
      </c>
    </row>
    <row r="119" spans="2:9" ht="22.5" x14ac:dyDescent="0.25">
      <c r="B119" s="5" t="s">
        <v>60</v>
      </c>
      <c r="C119" s="5" t="s">
        <v>61</v>
      </c>
      <c r="D119" s="6">
        <f>D120+D123+D127+D128</f>
        <v>4966000</v>
      </c>
      <c r="E119" s="6">
        <f>E120+E123+E127+E128</f>
        <v>4637000</v>
      </c>
      <c r="F119" s="6">
        <f t="shared" si="9"/>
        <v>7951459</v>
      </c>
      <c r="G119" s="6">
        <f>G120+G123+G127+G128</f>
        <v>2759269</v>
      </c>
      <c r="H119" s="6">
        <f>H120+H123+H127+H128</f>
        <v>5192190</v>
      </c>
      <c r="I119" s="6">
        <f>I120+I123+I127+I128</f>
        <v>4802180</v>
      </c>
    </row>
    <row r="120" spans="2:9" ht="22.5" x14ac:dyDescent="0.25">
      <c r="B120" s="5" t="s">
        <v>63</v>
      </c>
      <c r="C120" s="5" t="s">
        <v>64</v>
      </c>
      <c r="D120" s="6">
        <f>D121+D122</f>
        <v>3275000</v>
      </c>
      <c r="E120" s="6">
        <f>E121+E122</f>
        <v>3152000</v>
      </c>
      <c r="F120" s="6">
        <f t="shared" si="9"/>
        <v>5670941</v>
      </c>
      <c r="G120" s="6">
        <f>G121+G122</f>
        <v>2140053</v>
      </c>
      <c r="H120" s="6">
        <f>H121+H122</f>
        <v>3530888</v>
      </c>
      <c r="I120" s="6">
        <f>I121+I122</f>
        <v>3269868</v>
      </c>
    </row>
    <row r="121" spans="2:9" x14ac:dyDescent="0.25">
      <c r="B121" s="5" t="s">
        <v>66</v>
      </c>
      <c r="C121" s="5" t="s">
        <v>67</v>
      </c>
      <c r="D121" s="6">
        <v>1391000</v>
      </c>
      <c r="E121" s="6">
        <v>1302000</v>
      </c>
      <c r="F121" s="6">
        <f t="shared" si="9"/>
        <v>1766257</v>
      </c>
      <c r="G121" s="6">
        <v>329959</v>
      </c>
      <c r="H121" s="6">
        <v>1436298</v>
      </c>
      <c r="I121" s="6">
        <v>1355355</v>
      </c>
    </row>
    <row r="122" spans="2:9" x14ac:dyDescent="0.25">
      <c r="B122" s="5" t="s">
        <v>69</v>
      </c>
      <c r="C122" s="5" t="s">
        <v>70</v>
      </c>
      <c r="D122" s="6">
        <v>1884000</v>
      </c>
      <c r="E122" s="6">
        <v>1850000</v>
      </c>
      <c r="F122" s="6">
        <f t="shared" si="9"/>
        <v>3904684</v>
      </c>
      <c r="G122" s="6">
        <v>1810094</v>
      </c>
      <c r="H122" s="6">
        <v>2094590</v>
      </c>
      <c r="I122" s="6">
        <v>1914513</v>
      </c>
    </row>
    <row r="123" spans="2:9" ht="22.5" x14ac:dyDescent="0.25">
      <c r="B123" s="5" t="s">
        <v>72</v>
      </c>
      <c r="C123" s="5" t="s">
        <v>73</v>
      </c>
      <c r="D123" s="6">
        <f>D124+D125+D126</f>
        <v>1336000</v>
      </c>
      <c r="E123" s="6">
        <f>E124+E125+E126</f>
        <v>1190000</v>
      </c>
      <c r="F123" s="6">
        <f t="shared" si="9"/>
        <v>1863720</v>
      </c>
      <c r="G123" s="6">
        <f>G124+G125+G126</f>
        <v>522982</v>
      </c>
      <c r="H123" s="6">
        <f>H124+H125+H126</f>
        <v>1340738</v>
      </c>
      <c r="I123" s="6">
        <f>I124+I125+I126</f>
        <v>1233382</v>
      </c>
    </row>
    <row r="124" spans="2:9" ht="22.5" x14ac:dyDescent="0.25">
      <c r="B124" s="5" t="s">
        <v>75</v>
      </c>
      <c r="C124" s="5" t="s">
        <v>76</v>
      </c>
      <c r="D124" s="6">
        <v>840000</v>
      </c>
      <c r="E124" s="6">
        <v>740000</v>
      </c>
      <c r="F124" s="6">
        <f t="shared" si="9"/>
        <v>1046897</v>
      </c>
      <c r="G124" s="6">
        <v>206603</v>
      </c>
      <c r="H124" s="6">
        <v>840294</v>
      </c>
      <c r="I124" s="6">
        <v>796414</v>
      </c>
    </row>
    <row r="125" spans="2:9" ht="22.5" x14ac:dyDescent="0.25">
      <c r="B125" s="5" t="s">
        <v>78</v>
      </c>
      <c r="C125" s="5" t="s">
        <v>79</v>
      </c>
      <c r="D125" s="6">
        <v>216000</v>
      </c>
      <c r="E125" s="6">
        <v>200000</v>
      </c>
      <c r="F125" s="6">
        <f t="shared" si="9"/>
        <v>436655</v>
      </c>
      <c r="G125" s="6">
        <v>214029</v>
      </c>
      <c r="H125" s="6">
        <v>222626</v>
      </c>
      <c r="I125" s="6">
        <v>180361</v>
      </c>
    </row>
    <row r="126" spans="2:9" x14ac:dyDescent="0.25">
      <c r="B126" s="5" t="s">
        <v>81</v>
      </c>
      <c r="C126" s="5" t="s">
        <v>82</v>
      </c>
      <c r="D126" s="6">
        <v>280000</v>
      </c>
      <c r="E126" s="6">
        <v>250000</v>
      </c>
      <c r="F126" s="6">
        <f t="shared" si="9"/>
        <v>380168</v>
      </c>
      <c r="G126" s="6">
        <v>102350</v>
      </c>
      <c r="H126" s="6">
        <v>277818</v>
      </c>
      <c r="I126" s="6">
        <v>256607</v>
      </c>
    </row>
    <row r="127" spans="2:9" x14ac:dyDescent="0.25">
      <c r="B127" s="5" t="s">
        <v>84</v>
      </c>
      <c r="C127" s="5" t="s">
        <v>85</v>
      </c>
      <c r="D127" s="6">
        <v>190000</v>
      </c>
      <c r="E127" s="6">
        <v>150000</v>
      </c>
      <c r="F127" s="6">
        <f t="shared" si="9"/>
        <v>198189</v>
      </c>
      <c r="G127" s="6">
        <v>48172</v>
      </c>
      <c r="H127" s="6">
        <v>150017</v>
      </c>
      <c r="I127" s="6">
        <v>137589</v>
      </c>
    </row>
    <row r="128" spans="2:9" x14ac:dyDescent="0.25">
      <c r="B128" s="5" t="s">
        <v>87</v>
      </c>
      <c r="C128" s="5" t="s">
        <v>88</v>
      </c>
      <c r="D128" s="6">
        <v>165000</v>
      </c>
      <c r="E128" s="6">
        <v>145000</v>
      </c>
      <c r="F128" s="6">
        <f t="shared" si="9"/>
        <v>218609</v>
      </c>
      <c r="G128" s="6">
        <v>48062</v>
      </c>
      <c r="H128" s="6">
        <v>170547</v>
      </c>
      <c r="I128" s="6">
        <v>161341</v>
      </c>
    </row>
    <row r="129" spans="2:9" ht="22.5" x14ac:dyDescent="0.25">
      <c r="B129" s="5" t="s">
        <v>90</v>
      </c>
      <c r="C129" s="5" t="s">
        <v>91</v>
      </c>
      <c r="D129" s="6">
        <f>D130+D133+D135</f>
        <v>19277300</v>
      </c>
      <c r="E129" s="6">
        <f>E130+E133+E135</f>
        <v>16188300</v>
      </c>
      <c r="F129" s="6">
        <f t="shared" si="9"/>
        <v>16064123</v>
      </c>
      <c r="G129" s="6">
        <f>G130+G133+G135</f>
        <v>700931</v>
      </c>
      <c r="H129" s="6">
        <f>H130+H133+H135</f>
        <v>15363192</v>
      </c>
      <c r="I129" s="6">
        <f>I130+I133+I135</f>
        <v>15118776</v>
      </c>
    </row>
    <row r="130" spans="2:9" ht="22.5" x14ac:dyDescent="0.25">
      <c r="B130" s="5" t="s">
        <v>93</v>
      </c>
      <c r="C130" s="5" t="s">
        <v>94</v>
      </c>
      <c r="D130" s="6">
        <f>+D131+D132</f>
        <v>17191300</v>
      </c>
      <c r="E130" s="6">
        <f>+E131+E132</f>
        <v>14326300</v>
      </c>
      <c r="F130" s="6">
        <f t="shared" si="9"/>
        <v>13168293</v>
      </c>
      <c r="G130" s="6">
        <f>+G131+G132</f>
        <v>0</v>
      </c>
      <c r="H130" s="6">
        <f>+H131+H132</f>
        <v>13168293</v>
      </c>
      <c r="I130" s="6">
        <f>+I131+I132</f>
        <v>13168293</v>
      </c>
    </row>
    <row r="131" spans="2:9" ht="43.5" x14ac:dyDescent="0.25">
      <c r="B131" s="5" t="s">
        <v>96</v>
      </c>
      <c r="C131" s="5" t="s">
        <v>97</v>
      </c>
      <c r="D131" s="6">
        <v>9065000</v>
      </c>
      <c r="E131" s="6">
        <v>6896000</v>
      </c>
      <c r="F131" s="6">
        <f t="shared" si="9"/>
        <v>5825848</v>
      </c>
      <c r="G131" s="6">
        <v>0</v>
      </c>
      <c r="H131" s="6">
        <v>5825848</v>
      </c>
      <c r="I131" s="6">
        <v>5825848</v>
      </c>
    </row>
    <row r="132" spans="2:9" ht="22.5" x14ac:dyDescent="0.25">
      <c r="B132" s="5" t="s">
        <v>99</v>
      </c>
      <c r="C132" s="5" t="s">
        <v>100</v>
      </c>
      <c r="D132" s="6">
        <v>8126300</v>
      </c>
      <c r="E132" s="6">
        <v>7430300</v>
      </c>
      <c r="F132" s="6">
        <f t="shared" si="9"/>
        <v>7342445</v>
      </c>
      <c r="G132" s="6">
        <v>0</v>
      </c>
      <c r="H132" s="6">
        <v>7342445</v>
      </c>
      <c r="I132" s="6">
        <v>7342445</v>
      </c>
    </row>
    <row r="133" spans="2:9" ht="22.5" x14ac:dyDescent="0.25">
      <c r="B133" s="5" t="s">
        <v>102</v>
      </c>
      <c r="C133" s="5" t="s">
        <v>103</v>
      </c>
      <c r="D133" s="6">
        <f>D134</f>
        <v>1000</v>
      </c>
      <c r="E133" s="6">
        <f>E134</f>
        <v>1000</v>
      </c>
      <c r="F133" s="6">
        <f t="shared" si="9"/>
        <v>597</v>
      </c>
      <c r="G133" s="6">
        <f>G134</f>
        <v>0</v>
      </c>
      <c r="H133" s="6">
        <f>H134</f>
        <v>597</v>
      </c>
      <c r="I133" s="6">
        <f>I134</f>
        <v>597</v>
      </c>
    </row>
    <row r="134" spans="2:9" x14ac:dyDescent="0.25">
      <c r="B134" s="5" t="s">
        <v>105</v>
      </c>
      <c r="C134" s="5" t="s">
        <v>106</v>
      </c>
      <c r="D134" s="6">
        <v>1000</v>
      </c>
      <c r="E134" s="6">
        <v>1000</v>
      </c>
      <c r="F134" s="6">
        <f t="shared" si="9"/>
        <v>597</v>
      </c>
      <c r="G134" s="6">
        <v>0</v>
      </c>
      <c r="H134" s="6">
        <v>597</v>
      </c>
      <c r="I134" s="6">
        <v>597</v>
      </c>
    </row>
    <row r="135" spans="2:9" ht="33" x14ac:dyDescent="0.25">
      <c r="B135" s="5" t="s">
        <v>108</v>
      </c>
      <c r="C135" s="5" t="s">
        <v>109</v>
      </c>
      <c r="D135" s="6">
        <f>D136+D139+D140</f>
        <v>2085000</v>
      </c>
      <c r="E135" s="6">
        <f>E136+E139+E140</f>
        <v>1861000</v>
      </c>
      <c r="F135" s="6">
        <f t="shared" si="9"/>
        <v>2895233</v>
      </c>
      <c r="G135" s="6">
        <f>G136+G139+G140</f>
        <v>700931</v>
      </c>
      <c r="H135" s="6">
        <f>H136+H139+H140</f>
        <v>2194302</v>
      </c>
      <c r="I135" s="6">
        <f>I136+I139+I140</f>
        <v>1949886</v>
      </c>
    </row>
    <row r="136" spans="2:9" ht="22.5" x14ac:dyDescent="0.25">
      <c r="B136" s="5" t="s">
        <v>111</v>
      </c>
      <c r="C136" s="5" t="s">
        <v>112</v>
      </c>
      <c r="D136" s="6">
        <f>D137+D138</f>
        <v>1564000</v>
      </c>
      <c r="E136" s="6">
        <f>E137+E138</f>
        <v>1450000</v>
      </c>
      <c r="F136" s="6">
        <f t="shared" si="9"/>
        <v>2302310</v>
      </c>
      <c r="G136" s="6">
        <f>G137+G138</f>
        <v>612086</v>
      </c>
      <c r="H136" s="6">
        <f>H137+H138</f>
        <v>1690224</v>
      </c>
      <c r="I136" s="6">
        <f>I137+I138</f>
        <v>1465847</v>
      </c>
    </row>
    <row r="137" spans="2:9" ht="22.5" x14ac:dyDescent="0.25">
      <c r="B137" s="5" t="s">
        <v>114</v>
      </c>
      <c r="C137" s="5" t="s">
        <v>115</v>
      </c>
      <c r="D137" s="6">
        <v>1161000</v>
      </c>
      <c r="E137" s="6">
        <v>1100000</v>
      </c>
      <c r="F137" s="6">
        <f t="shared" si="9"/>
        <v>1752306</v>
      </c>
      <c r="G137" s="6">
        <v>462446</v>
      </c>
      <c r="H137" s="6">
        <v>1289860</v>
      </c>
      <c r="I137" s="6">
        <v>1110600</v>
      </c>
    </row>
    <row r="138" spans="2:9" ht="22.5" x14ac:dyDescent="0.25">
      <c r="B138" s="5" t="s">
        <v>117</v>
      </c>
      <c r="C138" s="5" t="s">
        <v>118</v>
      </c>
      <c r="D138" s="6">
        <v>403000</v>
      </c>
      <c r="E138" s="6">
        <v>350000</v>
      </c>
      <c r="F138" s="6">
        <f t="shared" si="9"/>
        <v>550004</v>
      </c>
      <c r="G138" s="6">
        <v>149640</v>
      </c>
      <c r="H138" s="6">
        <v>400364</v>
      </c>
      <c r="I138" s="6">
        <v>355247</v>
      </c>
    </row>
    <row r="139" spans="2:9" ht="22.5" x14ac:dyDescent="0.25">
      <c r="B139" s="5" t="s">
        <v>120</v>
      </c>
      <c r="C139" s="5" t="s">
        <v>121</v>
      </c>
      <c r="D139" s="6">
        <v>461000</v>
      </c>
      <c r="E139" s="6">
        <v>361000</v>
      </c>
      <c r="F139" s="6">
        <f t="shared" si="9"/>
        <v>474983</v>
      </c>
      <c r="G139" s="6">
        <v>61358</v>
      </c>
      <c r="H139" s="6">
        <v>413625</v>
      </c>
      <c r="I139" s="6">
        <v>396902</v>
      </c>
    </row>
    <row r="140" spans="2:9" ht="33" x14ac:dyDescent="0.25">
      <c r="B140" s="5" t="s">
        <v>123</v>
      </c>
      <c r="C140" s="5" t="s">
        <v>124</v>
      </c>
      <c r="D140" s="6">
        <v>60000</v>
      </c>
      <c r="E140" s="6">
        <v>50000</v>
      </c>
      <c r="F140" s="6">
        <f t="shared" si="9"/>
        <v>117940</v>
      </c>
      <c r="G140" s="6">
        <v>27487</v>
      </c>
      <c r="H140" s="6">
        <v>90453</v>
      </c>
      <c r="I140" s="6">
        <v>87137</v>
      </c>
    </row>
    <row r="141" spans="2:9" ht="22.5" x14ac:dyDescent="0.25">
      <c r="B141" s="5" t="s">
        <v>126</v>
      </c>
      <c r="C141" s="5" t="s">
        <v>127</v>
      </c>
      <c r="D141" s="6">
        <f>D142</f>
        <v>0</v>
      </c>
      <c r="E141" s="6">
        <f>E142</f>
        <v>0</v>
      </c>
      <c r="F141" s="6">
        <f t="shared" si="9"/>
        <v>606</v>
      </c>
      <c r="G141" s="6">
        <f t="shared" ref="G141:I142" si="10">G142</f>
        <v>606</v>
      </c>
      <c r="H141" s="6">
        <f t="shared" si="10"/>
        <v>0</v>
      </c>
      <c r="I141" s="6">
        <f t="shared" si="10"/>
        <v>35</v>
      </c>
    </row>
    <row r="142" spans="2:9" x14ac:dyDescent="0.25">
      <c r="B142" s="5" t="s">
        <v>129</v>
      </c>
      <c r="C142" s="5" t="s">
        <v>130</v>
      </c>
      <c r="D142" s="6">
        <f>D143</f>
        <v>0</v>
      </c>
      <c r="E142" s="6">
        <f>E143</f>
        <v>0</v>
      </c>
      <c r="F142" s="6">
        <f t="shared" si="9"/>
        <v>606</v>
      </c>
      <c r="G142" s="6">
        <f t="shared" si="10"/>
        <v>606</v>
      </c>
      <c r="H142" s="6">
        <f t="shared" si="10"/>
        <v>0</v>
      </c>
      <c r="I142" s="6">
        <f t="shared" si="10"/>
        <v>35</v>
      </c>
    </row>
    <row r="143" spans="2:9" x14ac:dyDescent="0.25">
      <c r="B143" s="5" t="s">
        <v>132</v>
      </c>
      <c r="C143" s="5" t="s">
        <v>133</v>
      </c>
      <c r="D143" s="6">
        <v>0</v>
      </c>
      <c r="E143" s="6">
        <v>0</v>
      </c>
      <c r="F143" s="6">
        <f t="shared" si="9"/>
        <v>606</v>
      </c>
      <c r="G143" s="6">
        <v>606</v>
      </c>
      <c r="H143" s="6">
        <v>0</v>
      </c>
      <c r="I143" s="6">
        <v>35</v>
      </c>
    </row>
    <row r="144" spans="2:9" x14ac:dyDescent="0.25">
      <c r="B144" s="5" t="s">
        <v>135</v>
      </c>
      <c r="C144" s="5" t="s">
        <v>136</v>
      </c>
      <c r="D144" s="6">
        <f>D145+D149</f>
        <v>1443180</v>
      </c>
      <c r="E144" s="6">
        <f>E145+E149</f>
        <v>709080</v>
      </c>
      <c r="F144" s="6">
        <f t="shared" si="9"/>
        <v>6875994</v>
      </c>
      <c r="G144" s="6">
        <f>G145+G149</f>
        <v>4654324</v>
      </c>
      <c r="H144" s="6">
        <f>H145+H149</f>
        <v>2221670</v>
      </c>
      <c r="I144" s="6">
        <f>I145+I149</f>
        <v>563735</v>
      </c>
    </row>
    <row r="145" spans="2:9" ht="22.5" x14ac:dyDescent="0.25">
      <c r="B145" s="5" t="s">
        <v>138</v>
      </c>
      <c r="C145" s="5" t="s">
        <v>139</v>
      </c>
      <c r="D145" s="6">
        <f>D146</f>
        <v>3598000</v>
      </c>
      <c r="E145" s="6">
        <f>E146</f>
        <v>3340390</v>
      </c>
      <c r="F145" s="6">
        <f t="shared" si="9"/>
        <v>6810685</v>
      </c>
      <c r="G145" s="6">
        <f>G146</f>
        <v>2894407</v>
      </c>
      <c r="H145" s="6">
        <f>H146</f>
        <v>3916278</v>
      </c>
      <c r="I145" s="6">
        <f>I146</f>
        <v>2592438</v>
      </c>
    </row>
    <row r="146" spans="2:9" ht="22.5" x14ac:dyDescent="0.25">
      <c r="B146" s="5" t="s">
        <v>141</v>
      </c>
      <c r="C146" s="5" t="s">
        <v>142</v>
      </c>
      <c r="D146" s="6">
        <f>+D147</f>
        <v>3598000</v>
      </c>
      <c r="E146" s="6">
        <f>+E147</f>
        <v>3340390</v>
      </c>
      <c r="F146" s="6">
        <f t="shared" si="9"/>
        <v>6810685</v>
      </c>
      <c r="G146" s="6">
        <f t="shared" ref="G146:I147" si="11">+G147</f>
        <v>2894407</v>
      </c>
      <c r="H146" s="6">
        <f t="shared" si="11"/>
        <v>3916278</v>
      </c>
      <c r="I146" s="6">
        <f t="shared" si="11"/>
        <v>2592438</v>
      </c>
    </row>
    <row r="147" spans="2:9" x14ac:dyDescent="0.25">
      <c r="B147" s="5" t="s">
        <v>144</v>
      </c>
      <c r="C147" s="5" t="s">
        <v>145</v>
      </c>
      <c r="D147" s="6">
        <f>+D148</f>
        <v>3598000</v>
      </c>
      <c r="E147" s="6">
        <f>+E148</f>
        <v>3340390</v>
      </c>
      <c r="F147" s="6">
        <f t="shared" si="9"/>
        <v>6810685</v>
      </c>
      <c r="G147" s="6">
        <f t="shared" si="11"/>
        <v>2894407</v>
      </c>
      <c r="H147" s="6">
        <f t="shared" si="11"/>
        <v>3916278</v>
      </c>
      <c r="I147" s="6">
        <f t="shared" si="11"/>
        <v>2592438</v>
      </c>
    </row>
    <row r="148" spans="2:9" ht="22.5" x14ac:dyDescent="0.25">
      <c r="B148" s="5" t="s">
        <v>147</v>
      </c>
      <c r="C148" s="5" t="s">
        <v>148</v>
      </c>
      <c r="D148" s="6">
        <v>3598000</v>
      </c>
      <c r="E148" s="6">
        <v>3340390</v>
      </c>
      <c r="F148" s="6">
        <f t="shared" si="9"/>
        <v>6810685</v>
      </c>
      <c r="G148" s="6">
        <v>2894407</v>
      </c>
      <c r="H148" s="6">
        <v>3916278</v>
      </c>
      <c r="I148" s="6">
        <v>2592438</v>
      </c>
    </row>
    <row r="149" spans="2:9" ht="22.5" x14ac:dyDescent="0.25">
      <c r="B149" s="5" t="s">
        <v>150</v>
      </c>
      <c r="C149" s="5" t="s">
        <v>151</v>
      </c>
      <c r="D149" s="6">
        <f>D150+D153+D155+D159+D162</f>
        <v>-2154820</v>
      </c>
      <c r="E149" s="6">
        <f>E150+E153+E155+E159+E162</f>
        <v>-2631310</v>
      </c>
      <c r="F149" s="6">
        <f t="shared" si="9"/>
        <v>65309</v>
      </c>
      <c r="G149" s="6">
        <f>G150+G153+G155+G159+G162</f>
        <v>1759917</v>
      </c>
      <c r="H149" s="6">
        <f>H150+H153+H155+H159+H162</f>
        <v>-1694608</v>
      </c>
      <c r="I149" s="6">
        <f>I150+I153+I155+I159+I162</f>
        <v>-2028703</v>
      </c>
    </row>
    <row r="150" spans="2:9" ht="43.5" x14ac:dyDescent="0.25">
      <c r="B150" s="5" t="s">
        <v>153</v>
      </c>
      <c r="C150" s="5" t="s">
        <v>154</v>
      </c>
      <c r="D150" s="6">
        <f>D151+D152</f>
        <v>4000110</v>
      </c>
      <c r="E150" s="6">
        <f>E151+E152</f>
        <v>2300110</v>
      </c>
      <c r="F150" s="6">
        <f t="shared" si="9"/>
        <v>1706467</v>
      </c>
      <c r="G150" s="6">
        <f>G151+G152</f>
        <v>8153</v>
      </c>
      <c r="H150" s="6">
        <f>H151+H152</f>
        <v>1698314</v>
      </c>
      <c r="I150" s="6">
        <f>I151+I152</f>
        <v>1698493</v>
      </c>
    </row>
    <row r="151" spans="2:9" x14ac:dyDescent="0.25">
      <c r="B151" s="5" t="s">
        <v>156</v>
      </c>
      <c r="C151" s="5" t="s">
        <v>157</v>
      </c>
      <c r="D151" s="6">
        <v>200110</v>
      </c>
      <c r="E151" s="6">
        <v>110</v>
      </c>
      <c r="F151" s="6">
        <f t="shared" si="9"/>
        <v>41329</v>
      </c>
      <c r="G151" s="6">
        <v>0</v>
      </c>
      <c r="H151" s="6">
        <v>41329</v>
      </c>
      <c r="I151" s="6">
        <v>41308</v>
      </c>
    </row>
    <row r="152" spans="2:9" ht="22.5" x14ac:dyDescent="0.25">
      <c r="B152" s="5" t="s">
        <v>159</v>
      </c>
      <c r="C152" s="5" t="s">
        <v>160</v>
      </c>
      <c r="D152" s="6">
        <v>3800000</v>
      </c>
      <c r="E152" s="6">
        <v>2300000</v>
      </c>
      <c r="F152" s="6">
        <f t="shared" si="9"/>
        <v>1665138</v>
      </c>
      <c r="G152" s="6">
        <v>8153</v>
      </c>
      <c r="H152" s="6">
        <v>1656985</v>
      </c>
      <c r="I152" s="6">
        <v>1657185</v>
      </c>
    </row>
    <row r="153" spans="2:9" ht="22.5" x14ac:dyDescent="0.25">
      <c r="B153" s="5" t="s">
        <v>162</v>
      </c>
      <c r="C153" s="5" t="s">
        <v>163</v>
      </c>
      <c r="D153" s="6">
        <f>D154</f>
        <v>0</v>
      </c>
      <c r="E153" s="6">
        <f>E154</f>
        <v>0</v>
      </c>
      <c r="F153" s="6">
        <f t="shared" si="9"/>
        <v>852</v>
      </c>
      <c r="G153" s="6">
        <f>G154</f>
        <v>0</v>
      </c>
      <c r="H153" s="6">
        <f>H154</f>
        <v>852</v>
      </c>
      <c r="I153" s="6">
        <f>I154</f>
        <v>852</v>
      </c>
    </row>
    <row r="154" spans="2:9" x14ac:dyDescent="0.25">
      <c r="B154" s="5" t="s">
        <v>165</v>
      </c>
      <c r="C154" s="5" t="s">
        <v>166</v>
      </c>
      <c r="D154" s="6">
        <v>0</v>
      </c>
      <c r="E154" s="6">
        <v>0</v>
      </c>
      <c r="F154" s="6">
        <f t="shared" si="9"/>
        <v>852</v>
      </c>
      <c r="G154" s="6">
        <v>0</v>
      </c>
      <c r="H154" s="6">
        <v>852</v>
      </c>
      <c r="I154" s="6">
        <v>852</v>
      </c>
    </row>
    <row r="155" spans="2:9" ht="22.5" x14ac:dyDescent="0.25">
      <c r="B155" s="5" t="s">
        <v>168</v>
      </c>
      <c r="C155" s="5" t="s">
        <v>169</v>
      </c>
      <c r="D155" s="6">
        <f>D156+D158</f>
        <v>872400</v>
      </c>
      <c r="E155" s="6">
        <f>E156+E158</f>
        <v>700400</v>
      </c>
      <c r="F155" s="6">
        <f t="shared" si="9"/>
        <v>2398917</v>
      </c>
      <c r="G155" s="6">
        <f>G156+G158</f>
        <v>1624465</v>
      </c>
      <c r="H155" s="6">
        <f>H156+H158</f>
        <v>774452</v>
      </c>
      <c r="I155" s="6">
        <f>I156+I158</f>
        <v>638791</v>
      </c>
    </row>
    <row r="156" spans="2:9" ht="22.5" x14ac:dyDescent="0.25">
      <c r="B156" s="5" t="s">
        <v>171</v>
      </c>
      <c r="C156" s="5" t="s">
        <v>172</v>
      </c>
      <c r="D156" s="6">
        <f>D157</f>
        <v>872400</v>
      </c>
      <c r="E156" s="6">
        <f>E157</f>
        <v>700400</v>
      </c>
      <c r="F156" s="6">
        <f t="shared" si="9"/>
        <v>2381299</v>
      </c>
      <c r="G156" s="6">
        <f>G157</f>
        <v>1624465</v>
      </c>
      <c r="H156" s="6">
        <f>H157</f>
        <v>756834</v>
      </c>
      <c r="I156" s="6">
        <f>I157</f>
        <v>638791</v>
      </c>
    </row>
    <row r="157" spans="2:9" ht="22.5" x14ac:dyDescent="0.25">
      <c r="B157" s="5" t="s">
        <v>174</v>
      </c>
      <c r="C157" s="5" t="s">
        <v>175</v>
      </c>
      <c r="D157" s="6">
        <v>872400</v>
      </c>
      <c r="E157" s="6">
        <v>700400</v>
      </c>
      <c r="F157" s="6">
        <f t="shared" si="9"/>
        <v>2381299</v>
      </c>
      <c r="G157" s="6">
        <v>1624465</v>
      </c>
      <c r="H157" s="6">
        <v>756834</v>
      </c>
      <c r="I157" s="6">
        <v>638791</v>
      </c>
    </row>
    <row r="158" spans="2:9" x14ac:dyDescent="0.25">
      <c r="B158" s="5" t="s">
        <v>177</v>
      </c>
      <c r="C158" s="5" t="s">
        <v>178</v>
      </c>
      <c r="D158" s="6">
        <v>0</v>
      </c>
      <c r="E158" s="6">
        <v>0</v>
      </c>
      <c r="F158" s="6">
        <f t="shared" si="9"/>
        <v>17618</v>
      </c>
      <c r="G158" s="6">
        <v>0</v>
      </c>
      <c r="H158" s="6">
        <v>17618</v>
      </c>
      <c r="I158" s="6">
        <v>0</v>
      </c>
    </row>
    <row r="159" spans="2:9" ht="33" x14ac:dyDescent="0.25">
      <c r="B159" s="5" t="s">
        <v>180</v>
      </c>
      <c r="C159" s="5" t="s">
        <v>181</v>
      </c>
      <c r="D159" s="6">
        <f>+D160+D161</f>
        <v>186600</v>
      </c>
      <c r="E159" s="6">
        <f>+E160+E161</f>
        <v>165600</v>
      </c>
      <c r="F159" s="6">
        <f t="shared" si="9"/>
        <v>432608</v>
      </c>
      <c r="G159" s="6">
        <f>+G160+G161</f>
        <v>127299</v>
      </c>
      <c r="H159" s="6">
        <f>+H160+H161</f>
        <v>305309</v>
      </c>
      <c r="I159" s="6">
        <f>+I160+I161</f>
        <v>106696</v>
      </c>
    </row>
    <row r="160" spans="2:9" x14ac:dyDescent="0.25">
      <c r="B160" s="5" t="s">
        <v>183</v>
      </c>
      <c r="C160" s="5" t="s">
        <v>184</v>
      </c>
      <c r="D160" s="6">
        <v>75600</v>
      </c>
      <c r="E160" s="6">
        <v>65600</v>
      </c>
      <c r="F160" s="6">
        <f t="shared" si="9"/>
        <v>380143</v>
      </c>
      <c r="G160" s="6">
        <v>127299</v>
      </c>
      <c r="H160" s="6">
        <v>252844</v>
      </c>
      <c r="I160" s="6">
        <v>57728</v>
      </c>
    </row>
    <row r="161" spans="2:9" x14ac:dyDescent="0.25">
      <c r="B161" s="5" t="s">
        <v>186</v>
      </c>
      <c r="C161" s="5" t="s">
        <v>187</v>
      </c>
      <c r="D161" s="6">
        <v>111000</v>
      </c>
      <c r="E161" s="6">
        <v>100000</v>
      </c>
      <c r="F161" s="6">
        <f t="shared" si="9"/>
        <v>52465</v>
      </c>
      <c r="G161" s="6">
        <v>0</v>
      </c>
      <c r="H161" s="6">
        <v>52465</v>
      </c>
      <c r="I161" s="6">
        <v>48968</v>
      </c>
    </row>
    <row r="162" spans="2:9" ht="22.5" x14ac:dyDescent="0.25">
      <c r="B162" s="5" t="s">
        <v>314</v>
      </c>
      <c r="C162" s="5" t="s">
        <v>315</v>
      </c>
      <c r="D162" s="6">
        <f>+D163</f>
        <v>-7213930</v>
      </c>
      <c r="E162" s="6">
        <f>+E163</f>
        <v>-5797420</v>
      </c>
      <c r="F162" s="6">
        <f t="shared" si="9"/>
        <v>-4473535</v>
      </c>
      <c r="G162" s="6">
        <f>+G163</f>
        <v>0</v>
      </c>
      <c r="H162" s="6">
        <f>+H163</f>
        <v>-4473535</v>
      </c>
      <c r="I162" s="6">
        <f>+I163</f>
        <v>-4473535</v>
      </c>
    </row>
    <row r="163" spans="2:9" ht="33" x14ac:dyDescent="0.25">
      <c r="B163" s="5" t="s">
        <v>189</v>
      </c>
      <c r="C163" s="5" t="s">
        <v>190</v>
      </c>
      <c r="D163" s="6">
        <v>-7213930</v>
      </c>
      <c r="E163" s="6">
        <v>-5797420</v>
      </c>
      <c r="F163" s="6">
        <f t="shared" si="9"/>
        <v>-4473535</v>
      </c>
      <c r="G163" s="6">
        <v>0</v>
      </c>
      <c r="H163" s="6">
        <v>-4473535</v>
      </c>
      <c r="I163" s="6">
        <v>-4473535</v>
      </c>
    </row>
    <row r="164" spans="2:9" x14ac:dyDescent="0.25">
      <c r="B164" s="5" t="s">
        <v>219</v>
      </c>
      <c r="C164" s="5" t="s">
        <v>220</v>
      </c>
      <c r="D164" s="6">
        <f>D165</f>
        <v>1700000</v>
      </c>
      <c r="E164" s="6">
        <f>E165</f>
        <v>1700000</v>
      </c>
      <c r="F164" s="6">
        <f t="shared" si="9"/>
        <v>1219212</v>
      </c>
      <c r="G164" s="6">
        <f t="shared" ref="G164:I165" si="12">G165</f>
        <v>0</v>
      </c>
      <c r="H164" s="6">
        <f t="shared" si="12"/>
        <v>1219212</v>
      </c>
      <c r="I164" s="6">
        <f t="shared" si="12"/>
        <v>1131868</v>
      </c>
    </row>
    <row r="165" spans="2:9" ht="22.5" x14ac:dyDescent="0.25">
      <c r="B165" s="5" t="s">
        <v>222</v>
      </c>
      <c r="C165" s="5" t="s">
        <v>223</v>
      </c>
      <c r="D165" s="6">
        <f>D166</f>
        <v>1700000</v>
      </c>
      <c r="E165" s="6">
        <f>E166</f>
        <v>1700000</v>
      </c>
      <c r="F165" s="6">
        <f t="shared" si="9"/>
        <v>1219212</v>
      </c>
      <c r="G165" s="6">
        <f t="shared" si="12"/>
        <v>0</v>
      </c>
      <c r="H165" s="6">
        <f t="shared" si="12"/>
        <v>1219212</v>
      </c>
      <c r="I165" s="6">
        <f t="shared" si="12"/>
        <v>1131868</v>
      </c>
    </row>
    <row r="166" spans="2:9" ht="96" x14ac:dyDescent="0.25">
      <c r="B166" s="5" t="s">
        <v>225</v>
      </c>
      <c r="C166" s="5" t="s">
        <v>226</v>
      </c>
      <c r="D166" s="6">
        <f>+D167+D168</f>
        <v>1700000</v>
      </c>
      <c r="E166" s="6">
        <f>+E167+E168</f>
        <v>1700000</v>
      </c>
      <c r="F166" s="6">
        <f t="shared" si="9"/>
        <v>1219212</v>
      </c>
      <c r="G166" s="6">
        <f>+G167+G168</f>
        <v>0</v>
      </c>
      <c r="H166" s="6">
        <f>+H167+H168</f>
        <v>1219212</v>
      </c>
      <c r="I166" s="6">
        <f>+I167+I168</f>
        <v>1131868</v>
      </c>
    </row>
    <row r="167" spans="2:9" ht="43.5" x14ac:dyDescent="0.25">
      <c r="B167" s="5" t="s">
        <v>228</v>
      </c>
      <c r="C167" s="5" t="s">
        <v>229</v>
      </c>
      <c r="D167" s="6">
        <v>500000</v>
      </c>
      <c r="E167" s="6">
        <v>500000</v>
      </c>
      <c r="F167" s="6">
        <f t="shared" si="9"/>
        <v>425360</v>
      </c>
      <c r="G167" s="6">
        <v>0</v>
      </c>
      <c r="H167" s="6">
        <v>425360</v>
      </c>
      <c r="I167" s="6">
        <v>425360</v>
      </c>
    </row>
    <row r="168" spans="2:9" ht="33" x14ac:dyDescent="0.25">
      <c r="B168" s="5" t="s">
        <v>234</v>
      </c>
      <c r="C168" s="5" t="s">
        <v>235</v>
      </c>
      <c r="D168" s="6">
        <v>1200000</v>
      </c>
      <c r="E168" s="6">
        <v>1200000</v>
      </c>
      <c r="F168" s="6">
        <f t="shared" si="9"/>
        <v>793852</v>
      </c>
      <c r="G168" s="6">
        <v>0</v>
      </c>
      <c r="H168" s="6">
        <v>793852</v>
      </c>
      <c r="I168" s="6">
        <v>706508</v>
      </c>
    </row>
    <row r="171" spans="2:9" x14ac:dyDescent="0.25">
      <c r="B171" s="12" t="s">
        <v>337</v>
      </c>
      <c r="C171" s="12"/>
      <c r="D171" s="12"/>
      <c r="E171" s="12"/>
      <c r="F171" s="12"/>
      <c r="G171" s="12"/>
      <c r="H171" s="12"/>
      <c r="I171" s="12"/>
    </row>
    <row r="174" spans="2:9" ht="22.5" x14ac:dyDescent="0.25">
      <c r="B174" s="5" t="s">
        <v>320</v>
      </c>
      <c r="C174" s="5" t="s">
        <v>22</v>
      </c>
      <c r="D174" s="6">
        <f>D175+D180+D185+D188+D200+D202</f>
        <v>94755560</v>
      </c>
      <c r="E174" s="6">
        <f>E175+E180+E185+E188+E200+E202</f>
        <v>87599950</v>
      </c>
      <c r="F174" s="6">
        <f t="shared" ref="F174:F209" si="13">G174+H174</f>
        <v>34728743</v>
      </c>
      <c r="G174" s="6">
        <f>G175+G180+G185+G188+G200+G202</f>
        <v>531567</v>
      </c>
      <c r="H174" s="6">
        <f>H175+H180+H185+H188+H200+H202</f>
        <v>34197176</v>
      </c>
      <c r="I174" s="6">
        <f>I175+I180+I185+I188+I200+I202</f>
        <v>34477746</v>
      </c>
    </row>
    <row r="175" spans="2:9" x14ac:dyDescent="0.25">
      <c r="B175" s="5" t="s">
        <v>27</v>
      </c>
      <c r="C175" s="5" t="s">
        <v>28</v>
      </c>
      <c r="D175" s="6">
        <f t="shared" ref="D175:E178" si="14">+D176</f>
        <v>7213930</v>
      </c>
      <c r="E175" s="6">
        <f t="shared" si="14"/>
        <v>5797420</v>
      </c>
      <c r="F175" s="6">
        <f t="shared" si="13"/>
        <v>4473535</v>
      </c>
      <c r="G175" s="6">
        <f t="shared" ref="G175:I178" si="15">+G176</f>
        <v>0</v>
      </c>
      <c r="H175" s="6">
        <f t="shared" si="15"/>
        <v>4473535</v>
      </c>
      <c r="I175" s="6">
        <f t="shared" si="15"/>
        <v>4473535</v>
      </c>
    </row>
    <row r="176" spans="2:9" x14ac:dyDescent="0.25">
      <c r="B176" s="5" t="s">
        <v>135</v>
      </c>
      <c r="C176" s="5" t="s">
        <v>136</v>
      </c>
      <c r="D176" s="6">
        <f t="shared" si="14"/>
        <v>7213930</v>
      </c>
      <c r="E176" s="6">
        <f t="shared" si="14"/>
        <v>5797420</v>
      </c>
      <c r="F176" s="6">
        <f t="shared" si="13"/>
        <v>4473535</v>
      </c>
      <c r="G176" s="6">
        <f t="shared" si="15"/>
        <v>0</v>
      </c>
      <c r="H176" s="6">
        <f t="shared" si="15"/>
        <v>4473535</v>
      </c>
      <c r="I176" s="6">
        <f t="shared" si="15"/>
        <v>4473535</v>
      </c>
    </row>
    <row r="177" spans="2:9" ht="22.5" x14ac:dyDescent="0.25">
      <c r="B177" s="5" t="s">
        <v>150</v>
      </c>
      <c r="C177" s="5" t="s">
        <v>151</v>
      </c>
      <c r="D177" s="6">
        <f t="shared" si="14"/>
        <v>7213930</v>
      </c>
      <c r="E177" s="6">
        <f t="shared" si="14"/>
        <v>5797420</v>
      </c>
      <c r="F177" s="6">
        <f t="shared" si="13"/>
        <v>4473535</v>
      </c>
      <c r="G177" s="6">
        <f t="shared" si="15"/>
        <v>0</v>
      </c>
      <c r="H177" s="6">
        <f t="shared" si="15"/>
        <v>4473535</v>
      </c>
      <c r="I177" s="6">
        <f t="shared" si="15"/>
        <v>4473535</v>
      </c>
    </row>
    <row r="178" spans="2:9" ht="22.5" x14ac:dyDescent="0.25">
      <c r="B178" s="5" t="s">
        <v>314</v>
      </c>
      <c r="C178" s="5" t="s">
        <v>315</v>
      </c>
      <c r="D178" s="6">
        <f t="shared" si="14"/>
        <v>7213930</v>
      </c>
      <c r="E178" s="6">
        <f t="shared" si="14"/>
        <v>5797420</v>
      </c>
      <c r="F178" s="6">
        <f t="shared" si="13"/>
        <v>4473535</v>
      </c>
      <c r="G178" s="6">
        <f t="shared" si="15"/>
        <v>0</v>
      </c>
      <c r="H178" s="6">
        <f t="shared" si="15"/>
        <v>4473535</v>
      </c>
      <c r="I178" s="6">
        <f t="shared" si="15"/>
        <v>4473535</v>
      </c>
    </row>
    <row r="179" spans="2:9" x14ac:dyDescent="0.25">
      <c r="B179" s="5" t="s">
        <v>192</v>
      </c>
      <c r="C179" s="5" t="s">
        <v>193</v>
      </c>
      <c r="D179" s="6">
        <v>7213930</v>
      </c>
      <c r="E179" s="6">
        <v>5797420</v>
      </c>
      <c r="F179" s="6">
        <f t="shared" si="13"/>
        <v>4473535</v>
      </c>
      <c r="G179" s="6">
        <v>0</v>
      </c>
      <c r="H179" s="6">
        <v>4473535</v>
      </c>
      <c r="I179" s="6">
        <v>4473535</v>
      </c>
    </row>
    <row r="180" spans="2:9" x14ac:dyDescent="0.25">
      <c r="B180" s="5" t="s">
        <v>195</v>
      </c>
      <c r="C180" s="5" t="s">
        <v>196</v>
      </c>
      <c r="D180" s="6">
        <f>D181</f>
        <v>382650</v>
      </c>
      <c r="E180" s="6">
        <f>E181</f>
        <v>382650</v>
      </c>
      <c r="F180" s="6">
        <f t="shared" si="13"/>
        <v>393125</v>
      </c>
      <c r="G180" s="6">
        <f>G181</f>
        <v>0</v>
      </c>
      <c r="H180" s="6">
        <f>H181</f>
        <v>393125</v>
      </c>
      <c r="I180" s="6">
        <f>I181</f>
        <v>393125</v>
      </c>
    </row>
    <row r="181" spans="2:9" ht="33" x14ac:dyDescent="0.25">
      <c r="B181" s="5" t="s">
        <v>198</v>
      </c>
      <c r="C181" s="5" t="s">
        <v>199</v>
      </c>
      <c r="D181" s="6">
        <f>D182+D183+D184</f>
        <v>382650</v>
      </c>
      <c r="E181" s="6">
        <f>E182+E183+E184</f>
        <v>382650</v>
      </c>
      <c r="F181" s="6">
        <f t="shared" si="13"/>
        <v>393125</v>
      </c>
      <c r="G181" s="6">
        <f>G182+G183+G184</f>
        <v>0</v>
      </c>
      <c r="H181" s="6">
        <f>H182+H183+H184</f>
        <v>393125</v>
      </c>
      <c r="I181" s="6">
        <f>I182+I183+I184</f>
        <v>393125</v>
      </c>
    </row>
    <row r="182" spans="2:9" ht="22.5" x14ac:dyDescent="0.25">
      <c r="B182" s="5" t="s">
        <v>201</v>
      </c>
      <c r="C182" s="5" t="s">
        <v>202</v>
      </c>
      <c r="D182" s="6">
        <v>0</v>
      </c>
      <c r="E182" s="6">
        <v>0</v>
      </c>
      <c r="F182" s="6">
        <f t="shared" si="13"/>
        <v>1058</v>
      </c>
      <c r="G182" s="6">
        <v>0</v>
      </c>
      <c r="H182" s="6">
        <v>1058</v>
      </c>
      <c r="I182" s="6">
        <v>1058</v>
      </c>
    </row>
    <row r="183" spans="2:9" ht="22.5" x14ac:dyDescent="0.25">
      <c r="B183" s="5" t="s">
        <v>204</v>
      </c>
      <c r="C183" s="5" t="s">
        <v>205</v>
      </c>
      <c r="D183" s="6">
        <v>1250</v>
      </c>
      <c r="E183" s="6">
        <v>1250</v>
      </c>
      <c r="F183" s="6">
        <f t="shared" si="13"/>
        <v>4831</v>
      </c>
      <c r="G183" s="6">
        <v>0</v>
      </c>
      <c r="H183" s="6">
        <v>4831</v>
      </c>
      <c r="I183" s="6">
        <v>4831</v>
      </c>
    </row>
    <row r="184" spans="2:9" ht="22.5" x14ac:dyDescent="0.25">
      <c r="B184" s="5" t="s">
        <v>207</v>
      </c>
      <c r="C184" s="5" t="s">
        <v>208</v>
      </c>
      <c r="D184" s="6">
        <v>381400</v>
      </c>
      <c r="E184" s="6">
        <v>381400</v>
      </c>
      <c r="F184" s="6">
        <f t="shared" si="13"/>
        <v>387236</v>
      </c>
      <c r="G184" s="6">
        <v>0</v>
      </c>
      <c r="H184" s="6">
        <v>387236</v>
      </c>
      <c r="I184" s="6">
        <v>387236</v>
      </c>
    </row>
    <row r="185" spans="2:9" ht="22.5" x14ac:dyDescent="0.25">
      <c r="B185" s="5" t="s">
        <v>210</v>
      </c>
      <c r="C185" s="5" t="s">
        <v>211</v>
      </c>
      <c r="D185" s="6">
        <f>D186</f>
        <v>0</v>
      </c>
      <c r="E185" s="6">
        <f>E186</f>
        <v>0</v>
      </c>
      <c r="F185" s="6">
        <f t="shared" si="13"/>
        <v>278959</v>
      </c>
      <c r="G185" s="6">
        <f>G186</f>
        <v>0</v>
      </c>
      <c r="H185" s="6">
        <f>H186</f>
        <v>278959</v>
      </c>
      <c r="I185" s="6">
        <f>I186</f>
        <v>278959</v>
      </c>
    </row>
    <row r="186" spans="2:9" ht="43.5" x14ac:dyDescent="0.25">
      <c r="B186" s="5" t="s">
        <v>213</v>
      </c>
      <c r="C186" s="5" t="s">
        <v>214</v>
      </c>
      <c r="D186" s="6">
        <f>+D187</f>
        <v>0</v>
      </c>
      <c r="E186" s="6">
        <f>+E187</f>
        <v>0</v>
      </c>
      <c r="F186" s="6">
        <f t="shared" si="13"/>
        <v>278959</v>
      </c>
      <c r="G186" s="6">
        <f>+G187</f>
        <v>0</v>
      </c>
      <c r="H186" s="6">
        <f>+H187</f>
        <v>278959</v>
      </c>
      <c r="I186" s="6">
        <f>+I187</f>
        <v>278959</v>
      </c>
    </row>
    <row r="187" spans="2:9" ht="33" x14ac:dyDescent="0.25">
      <c r="B187" s="5" t="s">
        <v>216</v>
      </c>
      <c r="C187" s="5" t="s">
        <v>217</v>
      </c>
      <c r="D187" s="6">
        <v>0</v>
      </c>
      <c r="E187" s="6">
        <v>0</v>
      </c>
      <c r="F187" s="6">
        <f t="shared" si="13"/>
        <v>278959</v>
      </c>
      <c r="G187" s="6">
        <v>0</v>
      </c>
      <c r="H187" s="6">
        <v>278959</v>
      </c>
      <c r="I187" s="6">
        <v>278959</v>
      </c>
    </row>
    <row r="188" spans="2:9" x14ac:dyDescent="0.25">
      <c r="B188" s="5" t="s">
        <v>219</v>
      </c>
      <c r="C188" s="5" t="s">
        <v>220</v>
      </c>
      <c r="D188" s="6">
        <f>D189</f>
        <v>45402970</v>
      </c>
      <c r="E188" s="6">
        <f>E189</f>
        <v>40186890</v>
      </c>
      <c r="F188" s="6">
        <f t="shared" si="13"/>
        <v>2828913</v>
      </c>
      <c r="G188" s="6">
        <f t="shared" ref="G188:I189" si="16">G189</f>
        <v>70514</v>
      </c>
      <c r="H188" s="6">
        <f t="shared" si="16"/>
        <v>2758399</v>
      </c>
      <c r="I188" s="6">
        <f t="shared" si="16"/>
        <v>2814833</v>
      </c>
    </row>
    <row r="189" spans="2:9" ht="22.5" x14ac:dyDescent="0.25">
      <c r="B189" s="5" t="s">
        <v>222</v>
      </c>
      <c r="C189" s="5" t="s">
        <v>223</v>
      </c>
      <c r="D189" s="6">
        <f>D190</f>
        <v>45402970</v>
      </c>
      <c r="E189" s="6">
        <f>E190</f>
        <v>40186890</v>
      </c>
      <c r="F189" s="6">
        <f t="shared" si="13"/>
        <v>2828913</v>
      </c>
      <c r="G189" s="6">
        <f t="shared" si="16"/>
        <v>70514</v>
      </c>
      <c r="H189" s="6">
        <f t="shared" si="16"/>
        <v>2758399</v>
      </c>
      <c r="I189" s="6">
        <f t="shared" si="16"/>
        <v>2814833</v>
      </c>
    </row>
    <row r="190" spans="2:9" ht="96" x14ac:dyDescent="0.25">
      <c r="B190" s="5" t="s">
        <v>225</v>
      </c>
      <c r="C190" s="5" t="s">
        <v>226</v>
      </c>
      <c r="D190" s="6">
        <f>+D191+D192+D193+D194+D197</f>
        <v>45402970</v>
      </c>
      <c r="E190" s="6">
        <f>+E191+E192+E193+E194+E197</f>
        <v>40186890</v>
      </c>
      <c r="F190" s="6">
        <f t="shared" si="13"/>
        <v>2828913</v>
      </c>
      <c r="G190" s="6">
        <f>+G191+G192+G193+G194+G197</f>
        <v>70514</v>
      </c>
      <c r="H190" s="6">
        <f>+H191+H192+H193+H194+H197</f>
        <v>2758399</v>
      </c>
      <c r="I190" s="6">
        <f>+I191+I192+I193+I194+I197</f>
        <v>2814833</v>
      </c>
    </row>
    <row r="191" spans="2:9" ht="22.5" x14ac:dyDescent="0.25">
      <c r="B191" s="5" t="s">
        <v>231</v>
      </c>
      <c r="C191" s="5" t="s">
        <v>232</v>
      </c>
      <c r="D191" s="6">
        <v>8165500</v>
      </c>
      <c r="E191" s="6">
        <v>7000000</v>
      </c>
      <c r="F191" s="6">
        <f t="shared" si="13"/>
        <v>1885726</v>
      </c>
      <c r="G191" s="6">
        <v>0</v>
      </c>
      <c r="H191" s="6">
        <v>1885726</v>
      </c>
      <c r="I191" s="6">
        <v>1885726</v>
      </c>
    </row>
    <row r="192" spans="2:9" ht="54" x14ac:dyDescent="0.25">
      <c r="B192" s="5" t="s">
        <v>237</v>
      </c>
      <c r="C192" s="5" t="s">
        <v>238</v>
      </c>
      <c r="D192" s="6">
        <v>2298420</v>
      </c>
      <c r="E192" s="6">
        <v>2247840</v>
      </c>
      <c r="F192" s="6">
        <f t="shared" si="13"/>
        <v>589900</v>
      </c>
      <c r="G192" s="6">
        <v>70514</v>
      </c>
      <c r="H192" s="6">
        <v>519386</v>
      </c>
      <c r="I192" s="6">
        <v>575820</v>
      </c>
    </row>
    <row r="193" spans="1:20" ht="33" x14ac:dyDescent="0.25">
      <c r="B193" s="5" t="s">
        <v>240</v>
      </c>
      <c r="C193" s="5" t="s">
        <v>241</v>
      </c>
      <c r="D193" s="6">
        <v>11000000</v>
      </c>
      <c r="E193" s="6">
        <v>7000000</v>
      </c>
      <c r="F193" s="6">
        <f t="shared" si="13"/>
        <v>0</v>
      </c>
      <c r="G193" s="6">
        <v>0</v>
      </c>
      <c r="H193" s="6">
        <v>0</v>
      </c>
      <c r="I193" s="6">
        <v>0</v>
      </c>
    </row>
    <row r="194" spans="1:20" ht="33" x14ac:dyDescent="0.25">
      <c r="B194" s="5" t="s">
        <v>243</v>
      </c>
      <c r="C194" s="5" t="s">
        <v>244</v>
      </c>
      <c r="D194" s="6">
        <f>D195+D196</f>
        <v>16453470</v>
      </c>
      <c r="E194" s="6">
        <f>E195+E196</f>
        <v>16453470</v>
      </c>
      <c r="F194" s="6">
        <f t="shared" si="13"/>
        <v>96413</v>
      </c>
      <c r="G194" s="6">
        <f>G195+G196</f>
        <v>0</v>
      </c>
      <c r="H194" s="6">
        <f>H195+H196</f>
        <v>96413</v>
      </c>
      <c r="I194" s="6">
        <f>I195+I196</f>
        <v>96413</v>
      </c>
    </row>
    <row r="195" spans="1:20" x14ac:dyDescent="0.25">
      <c r="B195" s="5" t="s">
        <v>246</v>
      </c>
      <c r="C195" s="5" t="s">
        <v>247</v>
      </c>
      <c r="D195" s="6">
        <v>13826440</v>
      </c>
      <c r="E195" s="6">
        <v>13826440</v>
      </c>
      <c r="F195" s="6">
        <f t="shared" si="13"/>
        <v>85925</v>
      </c>
      <c r="G195" s="6">
        <v>0</v>
      </c>
      <c r="H195" s="6">
        <v>85925</v>
      </c>
      <c r="I195" s="6">
        <v>85925</v>
      </c>
    </row>
    <row r="196" spans="1:20" x14ac:dyDescent="0.25">
      <c r="B196" s="5" t="s">
        <v>249</v>
      </c>
      <c r="C196" s="5" t="s">
        <v>250</v>
      </c>
      <c r="D196" s="6">
        <v>2627030</v>
      </c>
      <c r="E196" s="6">
        <v>2627030</v>
      </c>
      <c r="F196" s="6">
        <f t="shared" si="13"/>
        <v>10488</v>
      </c>
      <c r="G196" s="6">
        <v>0</v>
      </c>
      <c r="H196" s="6">
        <v>10488</v>
      </c>
      <c r="I196" s="6">
        <v>10488</v>
      </c>
    </row>
    <row r="197" spans="1:20" ht="22.5" x14ac:dyDescent="0.25">
      <c r="B197" s="5" t="s">
        <v>252</v>
      </c>
      <c r="C197" s="5" t="s">
        <v>253</v>
      </c>
      <c r="D197" s="6">
        <f>D198+D199</f>
        <v>7485580</v>
      </c>
      <c r="E197" s="6">
        <f>E198+E199</f>
        <v>7485580</v>
      </c>
      <c r="F197" s="6">
        <f t="shared" si="13"/>
        <v>256874</v>
      </c>
      <c r="G197" s="6">
        <f>G198+G199</f>
        <v>0</v>
      </c>
      <c r="H197" s="6">
        <f>H198+H199</f>
        <v>256874</v>
      </c>
      <c r="I197" s="6">
        <f>I198+I199</f>
        <v>256874</v>
      </c>
    </row>
    <row r="198" spans="1:20" x14ac:dyDescent="0.25">
      <c r="B198" s="5" t="s">
        <v>255</v>
      </c>
      <c r="C198" s="5" t="s">
        <v>256</v>
      </c>
      <c r="D198" s="6">
        <v>6307270</v>
      </c>
      <c r="E198" s="6">
        <v>6307270</v>
      </c>
      <c r="F198" s="6">
        <f t="shared" si="13"/>
        <v>230853</v>
      </c>
      <c r="G198" s="6">
        <v>0</v>
      </c>
      <c r="H198" s="6">
        <v>230853</v>
      </c>
      <c r="I198" s="6">
        <v>230853</v>
      </c>
    </row>
    <row r="199" spans="1:20" x14ac:dyDescent="0.25">
      <c r="B199" s="5" t="s">
        <v>249</v>
      </c>
      <c r="C199" s="5" t="s">
        <v>258</v>
      </c>
      <c r="D199" s="6">
        <v>1178310</v>
      </c>
      <c r="E199" s="6">
        <v>1178310</v>
      </c>
      <c r="F199" s="6">
        <f t="shared" si="13"/>
        <v>26021</v>
      </c>
      <c r="G199" s="6">
        <v>0</v>
      </c>
      <c r="H199" s="6">
        <v>26021</v>
      </c>
      <c r="I199" s="6">
        <v>26021</v>
      </c>
    </row>
    <row r="200" spans="1:20" x14ac:dyDescent="0.25">
      <c r="B200" s="5" t="s">
        <v>260</v>
      </c>
      <c r="C200" s="5" t="s">
        <v>261</v>
      </c>
      <c r="D200" s="6">
        <f>+D201</f>
        <v>169160</v>
      </c>
      <c r="E200" s="6">
        <f>+E201</f>
        <v>169160</v>
      </c>
      <c r="F200" s="6">
        <f t="shared" si="13"/>
        <v>169274</v>
      </c>
      <c r="G200" s="6">
        <f>+G201</f>
        <v>0</v>
      </c>
      <c r="H200" s="6">
        <f>+H201</f>
        <v>169274</v>
      </c>
      <c r="I200" s="6">
        <f>+I201</f>
        <v>169274</v>
      </c>
    </row>
    <row r="201" spans="1:20" ht="33" x14ac:dyDescent="0.25">
      <c r="B201" s="5" t="s">
        <v>263</v>
      </c>
      <c r="C201" s="5" t="s">
        <v>264</v>
      </c>
      <c r="D201" s="6">
        <v>169160</v>
      </c>
      <c r="E201" s="6">
        <v>169160</v>
      </c>
      <c r="F201" s="6">
        <f t="shared" si="13"/>
        <v>169274</v>
      </c>
      <c r="G201" s="6">
        <v>0</v>
      </c>
      <c r="H201" s="6">
        <v>169274</v>
      </c>
      <c r="I201" s="6">
        <v>169274</v>
      </c>
    </row>
    <row r="202" spans="1:20" ht="33" x14ac:dyDescent="0.25">
      <c r="B202" s="5" t="s">
        <v>266</v>
      </c>
      <c r="C202" s="5" t="s">
        <v>267</v>
      </c>
      <c r="D202" s="6">
        <f>D203+D206</f>
        <v>41586850</v>
      </c>
      <c r="E202" s="6">
        <f>E203+E206</f>
        <v>41063830</v>
      </c>
      <c r="F202" s="6">
        <f t="shared" si="13"/>
        <v>26584937</v>
      </c>
      <c r="G202" s="6">
        <f>G203+G206</f>
        <v>461053</v>
      </c>
      <c r="H202" s="6">
        <f>H203+H206</f>
        <v>26123884</v>
      </c>
      <c r="I202" s="6">
        <f>I203+I206</f>
        <v>26348020</v>
      </c>
    </row>
    <row r="203" spans="1:20" ht="22.5" x14ac:dyDescent="0.25">
      <c r="A203" s="7"/>
      <c r="B203" s="5" t="s">
        <v>269</v>
      </c>
      <c r="C203" s="5" t="s">
        <v>270</v>
      </c>
      <c r="D203" s="6">
        <f>D204+D205</f>
        <v>37089070</v>
      </c>
      <c r="E203" s="6">
        <f>E204+E205</f>
        <v>36566050</v>
      </c>
      <c r="F203" s="6">
        <f t="shared" si="13"/>
        <v>22711490</v>
      </c>
      <c r="G203" s="6">
        <f>G204+G205</f>
        <v>0</v>
      </c>
      <c r="H203" s="6">
        <f>H204+H205</f>
        <v>22711490</v>
      </c>
      <c r="I203" s="6">
        <f>I204+I205</f>
        <v>22619431</v>
      </c>
      <c r="J203" s="7"/>
      <c r="K203" s="7"/>
      <c r="L203" s="7"/>
      <c r="Q203" s="7"/>
      <c r="R203" s="7"/>
      <c r="S203" s="7"/>
      <c r="T203" s="7"/>
    </row>
    <row r="204" spans="1:20" ht="22.5" x14ac:dyDescent="0.25">
      <c r="B204" s="5" t="s">
        <v>272</v>
      </c>
      <c r="C204" s="5" t="s">
        <v>273</v>
      </c>
      <c r="D204" s="6">
        <v>36803800</v>
      </c>
      <c r="E204" s="6">
        <v>36280780</v>
      </c>
      <c r="F204" s="6">
        <f t="shared" si="13"/>
        <v>22472871</v>
      </c>
      <c r="G204" s="6">
        <v>0</v>
      </c>
      <c r="H204" s="6">
        <v>22472871</v>
      </c>
      <c r="I204" s="6">
        <v>22380812</v>
      </c>
    </row>
    <row r="205" spans="1:20" ht="22.5" x14ac:dyDescent="0.25">
      <c r="B205" s="5" t="s">
        <v>275</v>
      </c>
      <c r="C205" s="5" t="s">
        <v>276</v>
      </c>
      <c r="D205" s="6">
        <v>285270</v>
      </c>
      <c r="E205" s="6">
        <v>285270</v>
      </c>
      <c r="F205" s="6">
        <f t="shared" si="13"/>
        <v>238619</v>
      </c>
      <c r="G205" s="6">
        <v>0</v>
      </c>
      <c r="H205" s="6">
        <v>238619</v>
      </c>
      <c r="I205" s="6">
        <v>238619</v>
      </c>
    </row>
    <row r="206" spans="1:20" x14ac:dyDescent="0.25">
      <c r="B206" s="5" t="s">
        <v>278</v>
      </c>
      <c r="C206" s="5" t="s">
        <v>279</v>
      </c>
      <c r="D206" s="6">
        <f>D207+D208+D209</f>
        <v>4497780</v>
      </c>
      <c r="E206" s="6">
        <f>E207+E208+E209</f>
        <v>4497780</v>
      </c>
      <c r="F206" s="6">
        <f t="shared" si="13"/>
        <v>3873447</v>
      </c>
      <c r="G206" s="6">
        <f>G207+G208+G209</f>
        <v>461053</v>
      </c>
      <c r="H206" s="6">
        <f>H207+H208+H209</f>
        <v>3412394</v>
      </c>
      <c r="I206" s="6">
        <f>I207+I208+I209</f>
        <v>3728589</v>
      </c>
    </row>
    <row r="207" spans="1:20" ht="22.5" x14ac:dyDescent="0.25">
      <c r="B207" s="5" t="s">
        <v>272</v>
      </c>
      <c r="C207" s="5" t="s">
        <v>281</v>
      </c>
      <c r="D207" s="6">
        <v>4181590</v>
      </c>
      <c r="E207" s="6">
        <v>4181590</v>
      </c>
      <c r="F207" s="6">
        <f t="shared" si="13"/>
        <v>3217523</v>
      </c>
      <c r="G207" s="6">
        <v>461053</v>
      </c>
      <c r="H207" s="6">
        <v>2756470</v>
      </c>
      <c r="I207" s="6">
        <v>3072665</v>
      </c>
    </row>
    <row r="208" spans="1:20" ht="22.5" x14ac:dyDescent="0.25">
      <c r="B208" s="5" t="s">
        <v>275</v>
      </c>
      <c r="C208" s="5" t="s">
        <v>283</v>
      </c>
      <c r="D208" s="6">
        <v>316190</v>
      </c>
      <c r="E208" s="6">
        <v>316190</v>
      </c>
      <c r="F208" s="6">
        <f t="shared" si="13"/>
        <v>460270</v>
      </c>
      <c r="G208" s="6">
        <v>0</v>
      </c>
      <c r="H208" s="6">
        <v>460270</v>
      </c>
      <c r="I208" s="6">
        <v>460270</v>
      </c>
    </row>
    <row r="209" spans="2:9" x14ac:dyDescent="0.25">
      <c r="B209" s="5" t="s">
        <v>285</v>
      </c>
      <c r="C209" s="5" t="s">
        <v>286</v>
      </c>
      <c r="D209" s="6">
        <v>0</v>
      </c>
      <c r="E209" s="6">
        <v>0</v>
      </c>
      <c r="F209" s="6">
        <f t="shared" si="13"/>
        <v>195654</v>
      </c>
      <c r="G209" s="6">
        <v>0</v>
      </c>
      <c r="H209" s="6">
        <v>195654</v>
      </c>
      <c r="I209" s="6">
        <v>195654</v>
      </c>
    </row>
    <row r="211" spans="2:9" x14ac:dyDescent="0.25">
      <c r="B211" s="8" t="s">
        <v>338</v>
      </c>
      <c r="C211" s="9"/>
      <c r="D211" s="9" t="s">
        <v>339</v>
      </c>
    </row>
    <row r="212" spans="2:9" x14ac:dyDescent="0.25">
      <c r="B212" s="8" t="s">
        <v>340</v>
      </c>
      <c r="C212" s="9"/>
      <c r="D212" s="9" t="s">
        <v>341</v>
      </c>
    </row>
    <row r="213" spans="2:9" x14ac:dyDescent="0.25">
      <c r="B213" s="9"/>
      <c r="C213" s="9"/>
      <c r="D213" s="9"/>
    </row>
    <row r="214" spans="2:9" x14ac:dyDescent="0.25">
      <c r="B214" s="9"/>
      <c r="C214" s="9"/>
      <c r="D214" s="9"/>
    </row>
    <row r="215" spans="2:9" x14ac:dyDescent="0.25">
      <c r="B215" s="9"/>
      <c r="C215" s="9"/>
      <c r="D215" s="9"/>
    </row>
    <row r="216" spans="2:9" x14ac:dyDescent="0.25">
      <c r="B216" s="9"/>
      <c r="C216" s="9" t="s">
        <v>342</v>
      </c>
      <c r="D216" s="9"/>
    </row>
    <row r="217" spans="2:9" x14ac:dyDescent="0.25">
      <c r="B217" s="9"/>
      <c r="C217" s="9"/>
      <c r="D217" s="9"/>
    </row>
    <row r="218" spans="2:9" x14ac:dyDescent="0.25">
      <c r="B218" s="9"/>
      <c r="C218" s="9"/>
      <c r="D218" s="9"/>
    </row>
    <row r="219" spans="2:9" x14ac:dyDescent="0.25">
      <c r="B219" s="9" t="s">
        <v>343</v>
      </c>
      <c r="C219" s="9"/>
      <c r="D219" s="9" t="s">
        <v>344</v>
      </c>
    </row>
    <row r="220" spans="2:9" x14ac:dyDescent="0.25">
      <c r="B220" s="9"/>
      <c r="C220" s="9"/>
      <c r="D220" s="9" t="s">
        <v>345</v>
      </c>
    </row>
  </sheetData>
  <mergeCells count="19">
    <mergeCell ref="A1:K1"/>
    <mergeCell ref="A2:K2"/>
    <mergeCell ref="A3:K3"/>
    <mergeCell ref="A4:K4"/>
    <mergeCell ref="A5:K5"/>
    <mergeCell ref="I7:I10"/>
    <mergeCell ref="J7:J10"/>
    <mergeCell ref="K7:K10"/>
    <mergeCell ref="B104:J104"/>
    <mergeCell ref="B171:I171"/>
    <mergeCell ref="A11:B11"/>
    <mergeCell ref="C7:C10"/>
    <mergeCell ref="D7:D10"/>
    <mergeCell ref="E7:E10"/>
    <mergeCell ref="F7:H7"/>
    <mergeCell ref="F8:F10"/>
    <mergeCell ref="G8:G10"/>
    <mergeCell ref="H8:H10"/>
    <mergeCell ref="A7:B10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9"/>
  <sheetViews>
    <sheetView topLeftCell="B60" workbookViewId="0">
      <selection activeCell="B12" sqref="B12:I73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150000000000006" customHeight="1" x14ac:dyDescent="0.25">
      <c r="A4" s="15" t="s">
        <v>292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293</v>
      </c>
      <c r="C12" s="5" t="s">
        <v>22</v>
      </c>
      <c r="D12" s="6">
        <f>D13+D69</f>
        <v>43454480</v>
      </c>
      <c r="E12" s="6">
        <f>E13+E69</f>
        <v>38072380</v>
      </c>
      <c r="F12" s="6">
        <f t="shared" ref="F12:F43" si="0">G12+H12</f>
        <v>44657378</v>
      </c>
      <c r="G12" s="6">
        <f>G13+G69</f>
        <v>8115130</v>
      </c>
      <c r="H12" s="6">
        <f>H13+H69</f>
        <v>36542248</v>
      </c>
      <c r="I12" s="6">
        <f>I13+I69</f>
        <v>34162578</v>
      </c>
      <c r="J12" s="6">
        <f>J13+J69</f>
        <v>547660</v>
      </c>
      <c r="K12" s="6">
        <f t="shared" ref="K12:K43" si="1">F12-I12-J12</f>
        <v>9947140</v>
      </c>
    </row>
    <row r="13" spans="1:11" s="2" customFormat="1" x14ac:dyDescent="0.25">
      <c r="A13" s="5" t="s">
        <v>23</v>
      </c>
      <c r="B13" s="5" t="s">
        <v>27</v>
      </c>
      <c r="C13" s="5" t="s">
        <v>28</v>
      </c>
      <c r="D13" s="6">
        <f>D14+D49</f>
        <v>41754480</v>
      </c>
      <c r="E13" s="6">
        <f>E14+E49</f>
        <v>36372380</v>
      </c>
      <c r="F13" s="6">
        <f t="shared" si="0"/>
        <v>43438166</v>
      </c>
      <c r="G13" s="6">
        <f>G14+G49</f>
        <v>8115130</v>
      </c>
      <c r="H13" s="6">
        <f>H14+H49</f>
        <v>35323036</v>
      </c>
      <c r="I13" s="6">
        <f>I14+I49</f>
        <v>33030710</v>
      </c>
      <c r="J13" s="6">
        <f>J14+J49</f>
        <v>547660</v>
      </c>
      <c r="K13" s="6">
        <f t="shared" si="1"/>
        <v>9859796</v>
      </c>
    </row>
    <row r="14" spans="1:11" s="2" customFormat="1" ht="22.5" x14ac:dyDescent="0.25">
      <c r="A14" s="5" t="s">
        <v>26</v>
      </c>
      <c r="B14" s="5" t="s">
        <v>30</v>
      </c>
      <c r="C14" s="5" t="s">
        <v>31</v>
      </c>
      <c r="D14" s="6">
        <f>D15+D23+D34+D46</f>
        <v>40311300</v>
      </c>
      <c r="E14" s="6">
        <f>E15+E23+E34+E46</f>
        <v>35663300</v>
      </c>
      <c r="F14" s="6">
        <f t="shared" si="0"/>
        <v>36562172</v>
      </c>
      <c r="G14" s="6">
        <f>G15+G23+G34+G46</f>
        <v>3460806</v>
      </c>
      <c r="H14" s="6">
        <f>H15+H23+H34+H46</f>
        <v>33101366</v>
      </c>
      <c r="I14" s="6">
        <f>I15+I23+I34+I46</f>
        <v>32466975</v>
      </c>
      <c r="J14" s="6">
        <f>J15+J23+J34+J46</f>
        <v>152428</v>
      </c>
      <c r="K14" s="6">
        <f t="shared" si="1"/>
        <v>3942769</v>
      </c>
    </row>
    <row r="15" spans="1:11" s="2" customFormat="1" ht="22.5" x14ac:dyDescent="0.25">
      <c r="A15" s="5" t="s">
        <v>29</v>
      </c>
      <c r="B15" s="5" t="s">
        <v>33</v>
      </c>
      <c r="C15" s="5" t="s">
        <v>34</v>
      </c>
      <c r="D15" s="6">
        <f>+D16</f>
        <v>16068000</v>
      </c>
      <c r="E15" s="6">
        <f>+E16</f>
        <v>14838000</v>
      </c>
      <c r="F15" s="6">
        <f t="shared" si="0"/>
        <v>12545984</v>
      </c>
      <c r="G15" s="6">
        <f>+G16</f>
        <v>0</v>
      </c>
      <c r="H15" s="6">
        <f>+H16</f>
        <v>12545984</v>
      </c>
      <c r="I15" s="6">
        <f>+I16</f>
        <v>12545984</v>
      </c>
      <c r="J15" s="6">
        <f>+J16</f>
        <v>0</v>
      </c>
      <c r="K15" s="6">
        <f t="shared" si="1"/>
        <v>0</v>
      </c>
    </row>
    <row r="16" spans="1:11" s="2" customFormat="1" ht="33" x14ac:dyDescent="0.25">
      <c r="A16" s="5" t="s">
        <v>294</v>
      </c>
      <c r="B16" s="5" t="s">
        <v>36</v>
      </c>
      <c r="C16" s="5" t="s">
        <v>37</v>
      </c>
      <c r="D16" s="6">
        <f>D17+D19</f>
        <v>16068000</v>
      </c>
      <c r="E16" s="6">
        <f>E17+E19</f>
        <v>14838000</v>
      </c>
      <c r="F16" s="6">
        <f t="shared" si="0"/>
        <v>12545984</v>
      </c>
      <c r="G16" s="6">
        <f>G17+G19</f>
        <v>0</v>
      </c>
      <c r="H16" s="6">
        <f>H17+H19</f>
        <v>12545984</v>
      </c>
      <c r="I16" s="6">
        <f>I17+I19</f>
        <v>12545984</v>
      </c>
      <c r="J16" s="6">
        <f>J17+J19</f>
        <v>0</v>
      </c>
      <c r="K16" s="6">
        <f t="shared" si="1"/>
        <v>0</v>
      </c>
    </row>
    <row r="17" spans="1:11" s="2" customFormat="1" x14ac:dyDescent="0.25">
      <c r="A17" s="5" t="s">
        <v>35</v>
      </c>
      <c r="B17" s="5" t="s">
        <v>39</v>
      </c>
      <c r="C17" s="5" t="s">
        <v>40</v>
      </c>
      <c r="D17" s="6">
        <f>+D18</f>
        <v>130000</v>
      </c>
      <c r="E17" s="6">
        <f>+E18</f>
        <v>110000</v>
      </c>
      <c r="F17" s="6">
        <f t="shared" si="0"/>
        <v>138599</v>
      </c>
      <c r="G17" s="6">
        <f>+G18</f>
        <v>0</v>
      </c>
      <c r="H17" s="6">
        <f>+H18</f>
        <v>138599</v>
      </c>
      <c r="I17" s="6">
        <f>+I18</f>
        <v>138599</v>
      </c>
      <c r="J17" s="6">
        <f>+J18</f>
        <v>0</v>
      </c>
      <c r="K17" s="6">
        <f t="shared" si="1"/>
        <v>0</v>
      </c>
    </row>
    <row r="18" spans="1:11" s="2" customFormat="1" ht="22.5" x14ac:dyDescent="0.25">
      <c r="A18" s="5" t="s">
        <v>295</v>
      </c>
      <c r="B18" s="5" t="s">
        <v>42</v>
      </c>
      <c r="C18" s="5" t="s">
        <v>43</v>
      </c>
      <c r="D18" s="6">
        <v>130000</v>
      </c>
      <c r="E18" s="6">
        <v>110000</v>
      </c>
      <c r="F18" s="6">
        <f t="shared" si="0"/>
        <v>138599</v>
      </c>
      <c r="G18" s="6">
        <v>0</v>
      </c>
      <c r="H18" s="6">
        <v>138599</v>
      </c>
      <c r="I18" s="6">
        <v>138599</v>
      </c>
      <c r="J18" s="6">
        <v>0</v>
      </c>
      <c r="K18" s="6">
        <f t="shared" si="1"/>
        <v>0</v>
      </c>
    </row>
    <row r="19" spans="1:11" s="2" customFormat="1" ht="22.5" x14ac:dyDescent="0.25">
      <c r="A19" s="5" t="s">
        <v>41</v>
      </c>
      <c r="B19" s="5" t="s">
        <v>45</v>
      </c>
      <c r="C19" s="5" t="s">
        <v>46</v>
      </c>
      <c r="D19" s="6">
        <f>D20+D21+D22</f>
        <v>15938000</v>
      </c>
      <c r="E19" s="6">
        <f>E20+E21+E22</f>
        <v>14728000</v>
      </c>
      <c r="F19" s="6">
        <f t="shared" si="0"/>
        <v>12407385</v>
      </c>
      <c r="G19" s="6">
        <f>G20+G21+G22</f>
        <v>0</v>
      </c>
      <c r="H19" s="6">
        <f>H20+H21+H22</f>
        <v>12407385</v>
      </c>
      <c r="I19" s="6">
        <f>I20+I21+I22</f>
        <v>12407385</v>
      </c>
      <c r="J19" s="6">
        <f>J20+J21+J22</f>
        <v>0</v>
      </c>
      <c r="K19" s="6">
        <f t="shared" si="1"/>
        <v>0</v>
      </c>
    </row>
    <row r="20" spans="1:11" s="2" customFormat="1" x14ac:dyDescent="0.25">
      <c r="A20" s="5" t="s">
        <v>44</v>
      </c>
      <c r="B20" s="5" t="s">
        <v>48</v>
      </c>
      <c r="C20" s="5" t="s">
        <v>49</v>
      </c>
      <c r="D20" s="6">
        <v>13660000</v>
      </c>
      <c r="E20" s="6">
        <v>13000000</v>
      </c>
      <c r="F20" s="6">
        <f t="shared" si="0"/>
        <v>10585010</v>
      </c>
      <c r="G20" s="6">
        <v>0</v>
      </c>
      <c r="H20" s="6">
        <v>10585010</v>
      </c>
      <c r="I20" s="6">
        <v>10585010</v>
      </c>
      <c r="J20" s="6">
        <v>0</v>
      </c>
      <c r="K20" s="6">
        <f t="shared" si="1"/>
        <v>0</v>
      </c>
    </row>
    <row r="21" spans="1:11" s="2" customFormat="1" ht="22.5" x14ac:dyDescent="0.25">
      <c r="A21" s="5" t="s">
        <v>47</v>
      </c>
      <c r="B21" s="5" t="s">
        <v>51</v>
      </c>
      <c r="C21" s="5" t="s">
        <v>52</v>
      </c>
      <c r="D21" s="6">
        <v>878000</v>
      </c>
      <c r="E21" s="6">
        <v>678000</v>
      </c>
      <c r="F21" s="6">
        <f t="shared" si="0"/>
        <v>704474</v>
      </c>
      <c r="G21" s="6">
        <v>0</v>
      </c>
      <c r="H21" s="6">
        <v>704474</v>
      </c>
      <c r="I21" s="6">
        <v>704474</v>
      </c>
      <c r="J21" s="6">
        <v>0</v>
      </c>
      <c r="K21" s="6">
        <f t="shared" si="1"/>
        <v>0</v>
      </c>
    </row>
    <row r="22" spans="1:11" s="2" customFormat="1" ht="22.5" x14ac:dyDescent="0.25">
      <c r="A22" s="5" t="s">
        <v>50</v>
      </c>
      <c r="B22" s="5" t="s">
        <v>54</v>
      </c>
      <c r="C22" s="5" t="s">
        <v>55</v>
      </c>
      <c r="D22" s="6">
        <v>1400000</v>
      </c>
      <c r="E22" s="6">
        <v>1050000</v>
      </c>
      <c r="F22" s="6">
        <f t="shared" si="0"/>
        <v>1117901</v>
      </c>
      <c r="G22" s="6">
        <v>0</v>
      </c>
      <c r="H22" s="6">
        <v>1117901</v>
      </c>
      <c r="I22" s="6">
        <v>1117901</v>
      </c>
      <c r="J22" s="6">
        <v>0</v>
      </c>
      <c r="K22" s="6">
        <f t="shared" si="1"/>
        <v>0</v>
      </c>
    </row>
    <row r="23" spans="1:11" s="2" customFormat="1" ht="22.5" x14ac:dyDescent="0.25">
      <c r="A23" s="5" t="s">
        <v>296</v>
      </c>
      <c r="B23" s="5" t="s">
        <v>57</v>
      </c>
      <c r="C23" s="5" t="s">
        <v>58</v>
      </c>
      <c r="D23" s="6">
        <f>D24</f>
        <v>4966000</v>
      </c>
      <c r="E23" s="6">
        <f>E24</f>
        <v>4637000</v>
      </c>
      <c r="F23" s="6">
        <f t="shared" si="0"/>
        <v>7951459</v>
      </c>
      <c r="G23" s="6">
        <f>G24</f>
        <v>2759269</v>
      </c>
      <c r="H23" s="6">
        <f>H24</f>
        <v>5192190</v>
      </c>
      <c r="I23" s="6">
        <f>I24</f>
        <v>4802180</v>
      </c>
      <c r="J23" s="6">
        <f>J24</f>
        <v>119855</v>
      </c>
      <c r="K23" s="6">
        <f t="shared" si="1"/>
        <v>3029424</v>
      </c>
    </row>
    <row r="24" spans="1:11" s="2" customFormat="1" ht="22.5" x14ac:dyDescent="0.25">
      <c r="A24" s="5" t="s">
        <v>56</v>
      </c>
      <c r="B24" s="5" t="s">
        <v>60</v>
      </c>
      <c r="C24" s="5" t="s">
        <v>61</v>
      </c>
      <c r="D24" s="6">
        <f>D25+D28+D32+D33</f>
        <v>4966000</v>
      </c>
      <c r="E24" s="6">
        <f>E25+E28+E32+E33</f>
        <v>4637000</v>
      </c>
      <c r="F24" s="6">
        <f t="shared" si="0"/>
        <v>7951459</v>
      </c>
      <c r="G24" s="6">
        <f>G25+G28+G32+G33</f>
        <v>2759269</v>
      </c>
      <c r="H24" s="6">
        <f>H25+H28+H32+H33</f>
        <v>5192190</v>
      </c>
      <c r="I24" s="6">
        <f>I25+I28+I32+I33</f>
        <v>4802180</v>
      </c>
      <c r="J24" s="6">
        <f>J25+J28+J32+J33</f>
        <v>119855</v>
      </c>
      <c r="K24" s="6">
        <f t="shared" si="1"/>
        <v>3029424</v>
      </c>
    </row>
    <row r="25" spans="1:11" s="2" customFormat="1" ht="22.5" x14ac:dyDescent="0.25">
      <c r="A25" s="5" t="s">
        <v>59</v>
      </c>
      <c r="B25" s="5" t="s">
        <v>63</v>
      </c>
      <c r="C25" s="5" t="s">
        <v>64</v>
      </c>
      <c r="D25" s="6">
        <f>D26+D27</f>
        <v>3275000</v>
      </c>
      <c r="E25" s="6">
        <f>E26+E27</f>
        <v>3152000</v>
      </c>
      <c r="F25" s="6">
        <f t="shared" si="0"/>
        <v>5670941</v>
      </c>
      <c r="G25" s="6">
        <f>G26+G27</f>
        <v>2140053</v>
      </c>
      <c r="H25" s="6">
        <f>H26+H27</f>
        <v>3530888</v>
      </c>
      <c r="I25" s="6">
        <f>I26+I27</f>
        <v>3269868</v>
      </c>
      <c r="J25" s="6">
        <f>J26+J27</f>
        <v>91733</v>
      </c>
      <c r="K25" s="6">
        <f t="shared" si="1"/>
        <v>2309340</v>
      </c>
    </row>
    <row r="26" spans="1:11" s="2" customFormat="1" x14ac:dyDescent="0.25">
      <c r="A26" s="5" t="s">
        <v>62</v>
      </c>
      <c r="B26" s="5" t="s">
        <v>66</v>
      </c>
      <c r="C26" s="5" t="s">
        <v>67</v>
      </c>
      <c r="D26" s="6">
        <v>1391000</v>
      </c>
      <c r="E26" s="6">
        <v>1302000</v>
      </c>
      <c r="F26" s="6">
        <f t="shared" si="0"/>
        <v>1766257</v>
      </c>
      <c r="G26" s="6">
        <v>329959</v>
      </c>
      <c r="H26" s="6">
        <v>1436298</v>
      </c>
      <c r="I26" s="6">
        <v>1355355</v>
      </c>
      <c r="J26" s="6">
        <v>5294</v>
      </c>
      <c r="K26" s="6">
        <f t="shared" si="1"/>
        <v>405608</v>
      </c>
    </row>
    <row r="27" spans="1:11" s="2" customFormat="1" x14ac:dyDescent="0.25">
      <c r="A27" s="5" t="s">
        <v>65</v>
      </c>
      <c r="B27" s="5" t="s">
        <v>69</v>
      </c>
      <c r="C27" s="5" t="s">
        <v>70</v>
      </c>
      <c r="D27" s="6">
        <v>1884000</v>
      </c>
      <c r="E27" s="6">
        <v>1850000</v>
      </c>
      <c r="F27" s="6">
        <f t="shared" si="0"/>
        <v>3904684</v>
      </c>
      <c r="G27" s="6">
        <v>1810094</v>
      </c>
      <c r="H27" s="6">
        <v>2094590</v>
      </c>
      <c r="I27" s="6">
        <v>1914513</v>
      </c>
      <c r="J27" s="6">
        <v>86439</v>
      </c>
      <c r="K27" s="6">
        <f t="shared" si="1"/>
        <v>1903732</v>
      </c>
    </row>
    <row r="28" spans="1:11" s="2" customFormat="1" ht="22.5" x14ac:dyDescent="0.25">
      <c r="A28" s="5" t="s">
        <v>68</v>
      </c>
      <c r="B28" s="5" t="s">
        <v>72</v>
      </c>
      <c r="C28" s="5" t="s">
        <v>73</v>
      </c>
      <c r="D28" s="6">
        <f>D29+D30+D31</f>
        <v>1336000</v>
      </c>
      <c r="E28" s="6">
        <f>E29+E30+E31</f>
        <v>1190000</v>
      </c>
      <c r="F28" s="6">
        <f t="shared" si="0"/>
        <v>1863720</v>
      </c>
      <c r="G28" s="6">
        <f>G29+G30+G31</f>
        <v>522982</v>
      </c>
      <c r="H28" s="6">
        <f>H29+H30+H31</f>
        <v>1340738</v>
      </c>
      <c r="I28" s="6">
        <f>I29+I30+I31</f>
        <v>1233382</v>
      </c>
      <c r="J28" s="6">
        <f>J29+J30+J31</f>
        <v>27734</v>
      </c>
      <c r="K28" s="6">
        <f t="shared" si="1"/>
        <v>602604</v>
      </c>
    </row>
    <row r="29" spans="1:11" s="2" customFormat="1" ht="22.5" x14ac:dyDescent="0.25">
      <c r="A29" s="5" t="s">
        <v>71</v>
      </c>
      <c r="B29" s="5" t="s">
        <v>75</v>
      </c>
      <c r="C29" s="5" t="s">
        <v>76</v>
      </c>
      <c r="D29" s="6">
        <v>840000</v>
      </c>
      <c r="E29" s="6">
        <v>740000</v>
      </c>
      <c r="F29" s="6">
        <f t="shared" si="0"/>
        <v>1046897</v>
      </c>
      <c r="G29" s="6">
        <v>206603</v>
      </c>
      <c r="H29" s="6">
        <v>840294</v>
      </c>
      <c r="I29" s="6">
        <v>796414</v>
      </c>
      <c r="J29" s="6">
        <v>3234</v>
      </c>
      <c r="K29" s="6">
        <f t="shared" si="1"/>
        <v>247249</v>
      </c>
    </row>
    <row r="30" spans="1:11" s="2" customFormat="1" ht="22.5" x14ac:dyDescent="0.25">
      <c r="A30" s="5" t="s">
        <v>74</v>
      </c>
      <c r="B30" s="5" t="s">
        <v>78</v>
      </c>
      <c r="C30" s="5" t="s">
        <v>79</v>
      </c>
      <c r="D30" s="6">
        <v>216000</v>
      </c>
      <c r="E30" s="6">
        <v>200000</v>
      </c>
      <c r="F30" s="6">
        <f t="shared" si="0"/>
        <v>436655</v>
      </c>
      <c r="G30" s="6">
        <v>214029</v>
      </c>
      <c r="H30" s="6">
        <v>222626</v>
      </c>
      <c r="I30" s="6">
        <v>180361</v>
      </c>
      <c r="J30" s="6">
        <v>24500</v>
      </c>
      <c r="K30" s="6">
        <f t="shared" si="1"/>
        <v>231794</v>
      </c>
    </row>
    <row r="31" spans="1:11" s="2" customFormat="1" x14ac:dyDescent="0.25">
      <c r="A31" s="5" t="s">
        <v>77</v>
      </c>
      <c r="B31" s="5" t="s">
        <v>81</v>
      </c>
      <c r="C31" s="5" t="s">
        <v>82</v>
      </c>
      <c r="D31" s="6">
        <v>280000</v>
      </c>
      <c r="E31" s="6">
        <v>250000</v>
      </c>
      <c r="F31" s="6">
        <f t="shared" si="0"/>
        <v>380168</v>
      </c>
      <c r="G31" s="6">
        <v>102350</v>
      </c>
      <c r="H31" s="6">
        <v>277818</v>
      </c>
      <c r="I31" s="6">
        <v>256607</v>
      </c>
      <c r="J31" s="6">
        <v>0</v>
      </c>
      <c r="K31" s="6">
        <f t="shared" si="1"/>
        <v>123561</v>
      </c>
    </row>
    <row r="32" spans="1:11" s="2" customFormat="1" x14ac:dyDescent="0.25">
      <c r="A32" s="5" t="s">
        <v>80</v>
      </c>
      <c r="B32" s="5" t="s">
        <v>84</v>
      </c>
      <c r="C32" s="5" t="s">
        <v>85</v>
      </c>
      <c r="D32" s="6">
        <v>190000</v>
      </c>
      <c r="E32" s="6">
        <v>150000</v>
      </c>
      <c r="F32" s="6">
        <f t="shared" si="0"/>
        <v>198189</v>
      </c>
      <c r="G32" s="6">
        <v>48172</v>
      </c>
      <c r="H32" s="6">
        <v>150017</v>
      </c>
      <c r="I32" s="6">
        <v>137589</v>
      </c>
      <c r="J32" s="6">
        <v>0</v>
      </c>
      <c r="K32" s="6">
        <f t="shared" si="1"/>
        <v>60600</v>
      </c>
    </row>
    <row r="33" spans="1:11" s="2" customFormat="1" x14ac:dyDescent="0.25">
      <c r="A33" s="5" t="s">
        <v>83</v>
      </c>
      <c r="B33" s="5" t="s">
        <v>87</v>
      </c>
      <c r="C33" s="5" t="s">
        <v>88</v>
      </c>
      <c r="D33" s="6">
        <v>165000</v>
      </c>
      <c r="E33" s="6">
        <v>145000</v>
      </c>
      <c r="F33" s="6">
        <f t="shared" si="0"/>
        <v>218609</v>
      </c>
      <c r="G33" s="6">
        <v>48062</v>
      </c>
      <c r="H33" s="6">
        <v>170547</v>
      </c>
      <c r="I33" s="6">
        <v>161341</v>
      </c>
      <c r="J33" s="6">
        <v>388</v>
      </c>
      <c r="K33" s="6">
        <f t="shared" si="1"/>
        <v>56880</v>
      </c>
    </row>
    <row r="34" spans="1:11" s="2" customFormat="1" ht="22.5" x14ac:dyDescent="0.25">
      <c r="A34" s="5" t="s">
        <v>86</v>
      </c>
      <c r="B34" s="5" t="s">
        <v>90</v>
      </c>
      <c r="C34" s="5" t="s">
        <v>91</v>
      </c>
      <c r="D34" s="6">
        <f>D35+D38+D40</f>
        <v>19277300</v>
      </c>
      <c r="E34" s="6">
        <f>E35+E38+E40</f>
        <v>16188300</v>
      </c>
      <c r="F34" s="6">
        <f t="shared" si="0"/>
        <v>16064123</v>
      </c>
      <c r="G34" s="6">
        <f>G35+G38+G40</f>
        <v>700931</v>
      </c>
      <c r="H34" s="6">
        <f>H35+H38+H40</f>
        <v>15363192</v>
      </c>
      <c r="I34" s="6">
        <f>I35+I38+I40</f>
        <v>15118776</v>
      </c>
      <c r="J34" s="6">
        <f>J35+J38+J40</f>
        <v>32561</v>
      </c>
      <c r="K34" s="6">
        <f t="shared" si="1"/>
        <v>912786</v>
      </c>
    </row>
    <row r="35" spans="1:11" s="2" customFormat="1" ht="22.5" x14ac:dyDescent="0.25">
      <c r="A35" s="5" t="s">
        <v>89</v>
      </c>
      <c r="B35" s="5" t="s">
        <v>93</v>
      </c>
      <c r="C35" s="5" t="s">
        <v>94</v>
      </c>
      <c r="D35" s="6">
        <f>+D36+D37</f>
        <v>17191300</v>
      </c>
      <c r="E35" s="6">
        <f>+E36+E37</f>
        <v>14326300</v>
      </c>
      <c r="F35" s="6">
        <f t="shared" si="0"/>
        <v>13168293</v>
      </c>
      <c r="G35" s="6">
        <f>+G36+G37</f>
        <v>0</v>
      </c>
      <c r="H35" s="6">
        <f>+H36+H37</f>
        <v>13168293</v>
      </c>
      <c r="I35" s="6">
        <f>+I36+I37</f>
        <v>13168293</v>
      </c>
      <c r="J35" s="6">
        <f>+J36+J37</f>
        <v>0</v>
      </c>
      <c r="K35" s="6">
        <f t="shared" si="1"/>
        <v>0</v>
      </c>
    </row>
    <row r="36" spans="1:11" s="2" customFormat="1" ht="43.5" x14ac:dyDescent="0.25">
      <c r="A36" s="5" t="s">
        <v>297</v>
      </c>
      <c r="B36" s="5" t="s">
        <v>96</v>
      </c>
      <c r="C36" s="5" t="s">
        <v>97</v>
      </c>
      <c r="D36" s="6">
        <v>9065000</v>
      </c>
      <c r="E36" s="6">
        <v>6896000</v>
      </c>
      <c r="F36" s="6">
        <f t="shared" si="0"/>
        <v>5825848</v>
      </c>
      <c r="G36" s="6">
        <v>0</v>
      </c>
      <c r="H36" s="6">
        <v>5825848</v>
      </c>
      <c r="I36" s="6">
        <v>5825848</v>
      </c>
      <c r="J36" s="6">
        <v>0</v>
      </c>
      <c r="K36" s="6">
        <f t="shared" si="1"/>
        <v>0</v>
      </c>
    </row>
    <row r="37" spans="1:11" s="2" customFormat="1" ht="22.5" x14ac:dyDescent="0.25">
      <c r="A37" s="5" t="s">
        <v>298</v>
      </c>
      <c r="B37" s="5" t="s">
        <v>99</v>
      </c>
      <c r="C37" s="5" t="s">
        <v>100</v>
      </c>
      <c r="D37" s="6">
        <v>8126300</v>
      </c>
      <c r="E37" s="6">
        <v>7430300</v>
      </c>
      <c r="F37" s="6">
        <f t="shared" si="0"/>
        <v>7342445</v>
      </c>
      <c r="G37" s="6">
        <v>0</v>
      </c>
      <c r="H37" s="6">
        <v>7342445</v>
      </c>
      <c r="I37" s="6">
        <v>7342445</v>
      </c>
      <c r="J37" s="6">
        <v>0</v>
      </c>
      <c r="K37" s="6">
        <f t="shared" si="1"/>
        <v>0</v>
      </c>
    </row>
    <row r="38" spans="1:11" s="2" customFormat="1" ht="22.5" x14ac:dyDescent="0.25">
      <c r="A38" s="5" t="s">
        <v>299</v>
      </c>
      <c r="B38" s="5" t="s">
        <v>102</v>
      </c>
      <c r="C38" s="5" t="s">
        <v>103</v>
      </c>
      <c r="D38" s="6">
        <f>D39</f>
        <v>1000</v>
      </c>
      <c r="E38" s="6">
        <f>E39</f>
        <v>1000</v>
      </c>
      <c r="F38" s="6">
        <f t="shared" si="0"/>
        <v>597</v>
      </c>
      <c r="G38" s="6">
        <f>G39</f>
        <v>0</v>
      </c>
      <c r="H38" s="6">
        <f>H39</f>
        <v>597</v>
      </c>
      <c r="I38" s="6">
        <f>I39</f>
        <v>597</v>
      </c>
      <c r="J38" s="6">
        <f>J39</f>
        <v>0</v>
      </c>
      <c r="K38" s="6">
        <f t="shared" si="1"/>
        <v>0</v>
      </c>
    </row>
    <row r="39" spans="1:11" s="2" customFormat="1" x14ac:dyDescent="0.25">
      <c r="A39" s="5" t="s">
        <v>300</v>
      </c>
      <c r="B39" s="5" t="s">
        <v>105</v>
      </c>
      <c r="C39" s="5" t="s">
        <v>106</v>
      </c>
      <c r="D39" s="6">
        <v>1000</v>
      </c>
      <c r="E39" s="6">
        <v>1000</v>
      </c>
      <c r="F39" s="6">
        <f t="shared" si="0"/>
        <v>597</v>
      </c>
      <c r="G39" s="6">
        <v>0</v>
      </c>
      <c r="H39" s="6">
        <v>597</v>
      </c>
      <c r="I39" s="6">
        <v>597</v>
      </c>
      <c r="J39" s="6">
        <v>0</v>
      </c>
      <c r="K39" s="6">
        <f t="shared" si="1"/>
        <v>0</v>
      </c>
    </row>
    <row r="40" spans="1:11" s="2" customFormat="1" ht="33" x14ac:dyDescent="0.25">
      <c r="A40" s="5" t="s">
        <v>104</v>
      </c>
      <c r="B40" s="5" t="s">
        <v>108</v>
      </c>
      <c r="C40" s="5" t="s">
        <v>109</v>
      </c>
      <c r="D40" s="6">
        <f>D41+D44+D45</f>
        <v>2085000</v>
      </c>
      <c r="E40" s="6">
        <f>E41+E44+E45</f>
        <v>1861000</v>
      </c>
      <c r="F40" s="6">
        <f t="shared" si="0"/>
        <v>2895233</v>
      </c>
      <c r="G40" s="6">
        <f>G41+G44+G45</f>
        <v>700931</v>
      </c>
      <c r="H40" s="6">
        <f>H41+H44+H45</f>
        <v>2194302</v>
      </c>
      <c r="I40" s="6">
        <f>I41+I44+I45</f>
        <v>1949886</v>
      </c>
      <c r="J40" s="6">
        <f>J41+J44+J45</f>
        <v>32561</v>
      </c>
      <c r="K40" s="6">
        <f t="shared" si="1"/>
        <v>912786</v>
      </c>
    </row>
    <row r="41" spans="1:11" s="2" customFormat="1" ht="22.5" x14ac:dyDescent="0.25">
      <c r="A41" s="5" t="s">
        <v>301</v>
      </c>
      <c r="B41" s="5" t="s">
        <v>111</v>
      </c>
      <c r="C41" s="5" t="s">
        <v>112</v>
      </c>
      <c r="D41" s="6">
        <f>D42+D43</f>
        <v>1564000</v>
      </c>
      <c r="E41" s="6">
        <f>E42+E43</f>
        <v>1450000</v>
      </c>
      <c r="F41" s="6">
        <f t="shared" si="0"/>
        <v>2302310</v>
      </c>
      <c r="G41" s="6">
        <f>G42+G43</f>
        <v>612086</v>
      </c>
      <c r="H41" s="6">
        <f>H42+H43</f>
        <v>1690224</v>
      </c>
      <c r="I41" s="6">
        <f>I42+I43</f>
        <v>1465847</v>
      </c>
      <c r="J41" s="6">
        <f>J42+J43</f>
        <v>28200</v>
      </c>
      <c r="K41" s="6">
        <f t="shared" si="1"/>
        <v>808263</v>
      </c>
    </row>
    <row r="42" spans="1:11" s="2" customFormat="1" ht="22.5" x14ac:dyDescent="0.25">
      <c r="A42" s="5" t="s">
        <v>107</v>
      </c>
      <c r="B42" s="5" t="s">
        <v>114</v>
      </c>
      <c r="C42" s="5" t="s">
        <v>115</v>
      </c>
      <c r="D42" s="6">
        <v>1161000</v>
      </c>
      <c r="E42" s="6">
        <v>1100000</v>
      </c>
      <c r="F42" s="6">
        <f t="shared" si="0"/>
        <v>1752306</v>
      </c>
      <c r="G42" s="6">
        <v>462446</v>
      </c>
      <c r="H42" s="6">
        <v>1289860</v>
      </c>
      <c r="I42" s="6">
        <v>1110600</v>
      </c>
      <c r="J42" s="6">
        <v>0</v>
      </c>
      <c r="K42" s="6">
        <f t="shared" si="1"/>
        <v>641706</v>
      </c>
    </row>
    <row r="43" spans="1:11" s="2" customFormat="1" ht="22.5" x14ac:dyDescent="0.25">
      <c r="A43" s="5" t="s">
        <v>110</v>
      </c>
      <c r="B43" s="5" t="s">
        <v>117</v>
      </c>
      <c r="C43" s="5" t="s">
        <v>118</v>
      </c>
      <c r="D43" s="6">
        <v>403000</v>
      </c>
      <c r="E43" s="6">
        <v>350000</v>
      </c>
      <c r="F43" s="6">
        <f t="shared" si="0"/>
        <v>550004</v>
      </c>
      <c r="G43" s="6">
        <v>149640</v>
      </c>
      <c r="H43" s="6">
        <v>400364</v>
      </c>
      <c r="I43" s="6">
        <v>355247</v>
      </c>
      <c r="J43" s="6">
        <v>28200</v>
      </c>
      <c r="K43" s="6">
        <f t="shared" si="1"/>
        <v>166557</v>
      </c>
    </row>
    <row r="44" spans="1:11" s="2" customFormat="1" ht="22.5" x14ac:dyDescent="0.25">
      <c r="A44" s="5" t="s">
        <v>113</v>
      </c>
      <c r="B44" s="5" t="s">
        <v>120</v>
      </c>
      <c r="C44" s="5" t="s">
        <v>121</v>
      </c>
      <c r="D44" s="6">
        <v>461000</v>
      </c>
      <c r="E44" s="6">
        <v>361000</v>
      </c>
      <c r="F44" s="6">
        <f t="shared" ref="F44:F73" si="2">G44+H44</f>
        <v>474983</v>
      </c>
      <c r="G44" s="6">
        <v>61358</v>
      </c>
      <c r="H44" s="6">
        <v>413625</v>
      </c>
      <c r="I44" s="6">
        <v>396902</v>
      </c>
      <c r="J44" s="6">
        <v>3131</v>
      </c>
      <c r="K44" s="6">
        <f t="shared" ref="K44:K73" si="3">F44-I44-J44</f>
        <v>74950</v>
      </c>
    </row>
    <row r="45" spans="1:11" s="2" customFormat="1" ht="33" x14ac:dyDescent="0.25">
      <c r="A45" s="5" t="s">
        <v>116</v>
      </c>
      <c r="B45" s="5" t="s">
        <v>123</v>
      </c>
      <c r="C45" s="5" t="s">
        <v>124</v>
      </c>
      <c r="D45" s="6">
        <v>60000</v>
      </c>
      <c r="E45" s="6">
        <v>50000</v>
      </c>
      <c r="F45" s="6">
        <f t="shared" si="2"/>
        <v>117940</v>
      </c>
      <c r="G45" s="6">
        <v>27487</v>
      </c>
      <c r="H45" s="6">
        <v>90453</v>
      </c>
      <c r="I45" s="6">
        <v>87137</v>
      </c>
      <c r="J45" s="6">
        <v>1230</v>
      </c>
      <c r="K45" s="6">
        <f t="shared" si="3"/>
        <v>29573</v>
      </c>
    </row>
    <row r="46" spans="1:11" s="2" customFormat="1" ht="22.5" x14ac:dyDescent="0.25">
      <c r="A46" s="5" t="s">
        <v>119</v>
      </c>
      <c r="B46" s="5" t="s">
        <v>126</v>
      </c>
      <c r="C46" s="5" t="s">
        <v>127</v>
      </c>
      <c r="D46" s="6">
        <f>D47</f>
        <v>0</v>
      </c>
      <c r="E46" s="6">
        <f>E47</f>
        <v>0</v>
      </c>
      <c r="F46" s="6">
        <f t="shared" si="2"/>
        <v>606</v>
      </c>
      <c r="G46" s="6">
        <f t="shared" ref="G46:J47" si="4">G47</f>
        <v>606</v>
      </c>
      <c r="H46" s="6">
        <f t="shared" si="4"/>
        <v>0</v>
      </c>
      <c r="I46" s="6">
        <f t="shared" si="4"/>
        <v>35</v>
      </c>
      <c r="J46" s="6">
        <f t="shared" si="4"/>
        <v>12</v>
      </c>
      <c r="K46" s="6">
        <f t="shared" si="3"/>
        <v>559</v>
      </c>
    </row>
    <row r="47" spans="1:11" s="2" customFormat="1" x14ac:dyDescent="0.25">
      <c r="A47" s="5" t="s">
        <v>122</v>
      </c>
      <c r="B47" s="5" t="s">
        <v>129</v>
      </c>
      <c r="C47" s="5" t="s">
        <v>130</v>
      </c>
      <c r="D47" s="6">
        <f>D48</f>
        <v>0</v>
      </c>
      <c r="E47" s="6">
        <f>E48</f>
        <v>0</v>
      </c>
      <c r="F47" s="6">
        <f t="shared" si="2"/>
        <v>606</v>
      </c>
      <c r="G47" s="6">
        <f t="shared" si="4"/>
        <v>606</v>
      </c>
      <c r="H47" s="6">
        <f t="shared" si="4"/>
        <v>0</v>
      </c>
      <c r="I47" s="6">
        <f t="shared" si="4"/>
        <v>35</v>
      </c>
      <c r="J47" s="6">
        <f t="shared" si="4"/>
        <v>12</v>
      </c>
      <c r="K47" s="6">
        <f t="shared" si="3"/>
        <v>559</v>
      </c>
    </row>
    <row r="48" spans="1:11" s="2" customFormat="1" x14ac:dyDescent="0.25">
      <c r="A48" s="5" t="s">
        <v>125</v>
      </c>
      <c r="B48" s="5" t="s">
        <v>132</v>
      </c>
      <c r="C48" s="5" t="s">
        <v>133</v>
      </c>
      <c r="D48" s="6">
        <v>0</v>
      </c>
      <c r="E48" s="6">
        <v>0</v>
      </c>
      <c r="F48" s="6">
        <f t="shared" si="2"/>
        <v>606</v>
      </c>
      <c r="G48" s="6">
        <v>606</v>
      </c>
      <c r="H48" s="6">
        <v>0</v>
      </c>
      <c r="I48" s="6">
        <v>35</v>
      </c>
      <c r="J48" s="6">
        <v>12</v>
      </c>
      <c r="K48" s="6">
        <f t="shared" si="3"/>
        <v>559</v>
      </c>
    </row>
    <row r="49" spans="1:11" s="2" customFormat="1" x14ac:dyDescent="0.25">
      <c r="A49" s="5" t="s">
        <v>128</v>
      </c>
      <c r="B49" s="5" t="s">
        <v>135</v>
      </c>
      <c r="C49" s="5" t="s">
        <v>136</v>
      </c>
      <c r="D49" s="6">
        <f>D50+D54</f>
        <v>1443180</v>
      </c>
      <c r="E49" s="6">
        <f>E50+E54</f>
        <v>709080</v>
      </c>
      <c r="F49" s="6">
        <f t="shared" si="2"/>
        <v>6875994</v>
      </c>
      <c r="G49" s="6">
        <f>G50+G54</f>
        <v>4654324</v>
      </c>
      <c r="H49" s="6">
        <f>H50+H54</f>
        <v>2221670</v>
      </c>
      <c r="I49" s="6">
        <f>I50+I54</f>
        <v>563735</v>
      </c>
      <c r="J49" s="6">
        <f>J50+J54</f>
        <v>395232</v>
      </c>
      <c r="K49" s="6">
        <f t="shared" si="3"/>
        <v>5917027</v>
      </c>
    </row>
    <row r="50" spans="1:11" s="2" customFormat="1" ht="22.5" x14ac:dyDescent="0.25">
      <c r="A50" s="5" t="s">
        <v>131</v>
      </c>
      <c r="B50" s="5" t="s">
        <v>138</v>
      </c>
      <c r="C50" s="5" t="s">
        <v>139</v>
      </c>
      <c r="D50" s="6">
        <f>D51</f>
        <v>3598000</v>
      </c>
      <c r="E50" s="6">
        <f>E51</f>
        <v>3340390</v>
      </c>
      <c r="F50" s="6">
        <f t="shared" si="2"/>
        <v>6810685</v>
      </c>
      <c r="G50" s="6">
        <f>G51</f>
        <v>2894407</v>
      </c>
      <c r="H50" s="6">
        <f>H51</f>
        <v>3916278</v>
      </c>
      <c r="I50" s="6">
        <f>I51</f>
        <v>2592438</v>
      </c>
      <c r="J50" s="6">
        <f>J51</f>
        <v>248132</v>
      </c>
      <c r="K50" s="6">
        <f t="shared" si="3"/>
        <v>3970115</v>
      </c>
    </row>
    <row r="51" spans="1:11" s="2" customFormat="1" ht="22.5" x14ac:dyDescent="0.25">
      <c r="A51" s="5" t="s">
        <v>134</v>
      </c>
      <c r="B51" s="5" t="s">
        <v>141</v>
      </c>
      <c r="C51" s="5" t="s">
        <v>142</v>
      </c>
      <c r="D51" s="6">
        <f>+D52</f>
        <v>3598000</v>
      </c>
      <c r="E51" s="6">
        <f>+E52</f>
        <v>3340390</v>
      </c>
      <c r="F51" s="6">
        <f t="shared" si="2"/>
        <v>6810685</v>
      </c>
      <c r="G51" s="6">
        <f t="shared" ref="G51:J52" si="5">+G52</f>
        <v>2894407</v>
      </c>
      <c r="H51" s="6">
        <f t="shared" si="5"/>
        <v>3916278</v>
      </c>
      <c r="I51" s="6">
        <f t="shared" si="5"/>
        <v>2592438</v>
      </c>
      <c r="J51" s="6">
        <f t="shared" si="5"/>
        <v>248132</v>
      </c>
      <c r="K51" s="6">
        <f t="shared" si="3"/>
        <v>3970115</v>
      </c>
    </row>
    <row r="52" spans="1:11" s="2" customFormat="1" x14ac:dyDescent="0.25">
      <c r="A52" s="5" t="s">
        <v>302</v>
      </c>
      <c r="B52" s="5" t="s">
        <v>144</v>
      </c>
      <c r="C52" s="5" t="s">
        <v>145</v>
      </c>
      <c r="D52" s="6">
        <f>+D53</f>
        <v>3598000</v>
      </c>
      <c r="E52" s="6">
        <f>+E53</f>
        <v>3340390</v>
      </c>
      <c r="F52" s="6">
        <f t="shared" si="2"/>
        <v>6810685</v>
      </c>
      <c r="G52" s="6">
        <f t="shared" si="5"/>
        <v>2894407</v>
      </c>
      <c r="H52" s="6">
        <f t="shared" si="5"/>
        <v>3916278</v>
      </c>
      <c r="I52" s="6">
        <f t="shared" si="5"/>
        <v>2592438</v>
      </c>
      <c r="J52" s="6">
        <f t="shared" si="5"/>
        <v>248132</v>
      </c>
      <c r="K52" s="6">
        <f t="shared" si="3"/>
        <v>3970115</v>
      </c>
    </row>
    <row r="53" spans="1:11" s="2" customFormat="1" ht="22.5" x14ac:dyDescent="0.25">
      <c r="A53" s="5" t="s">
        <v>303</v>
      </c>
      <c r="B53" s="5" t="s">
        <v>147</v>
      </c>
      <c r="C53" s="5" t="s">
        <v>148</v>
      </c>
      <c r="D53" s="6">
        <v>3598000</v>
      </c>
      <c r="E53" s="6">
        <v>3340390</v>
      </c>
      <c r="F53" s="6">
        <f t="shared" si="2"/>
        <v>6810685</v>
      </c>
      <c r="G53" s="6">
        <v>2894407</v>
      </c>
      <c r="H53" s="6">
        <v>3916278</v>
      </c>
      <c r="I53" s="6">
        <v>2592438</v>
      </c>
      <c r="J53" s="6">
        <v>248132</v>
      </c>
      <c r="K53" s="6">
        <f t="shared" si="3"/>
        <v>3970115</v>
      </c>
    </row>
    <row r="54" spans="1:11" s="2" customFormat="1" ht="22.5" x14ac:dyDescent="0.25">
      <c r="A54" s="5" t="s">
        <v>304</v>
      </c>
      <c r="B54" s="5" t="s">
        <v>150</v>
      </c>
      <c r="C54" s="5" t="s">
        <v>151</v>
      </c>
      <c r="D54" s="6">
        <f>D55+D58+D60+D64+D67</f>
        <v>-2154820</v>
      </c>
      <c r="E54" s="6">
        <f>E55+E58+E60+E64+E67</f>
        <v>-2631310</v>
      </c>
      <c r="F54" s="6">
        <f t="shared" si="2"/>
        <v>65309</v>
      </c>
      <c r="G54" s="6">
        <f>G55+G58+G60+G64+G67</f>
        <v>1759917</v>
      </c>
      <c r="H54" s="6">
        <f>H55+H58+H60+H64+H67</f>
        <v>-1694608</v>
      </c>
      <c r="I54" s="6">
        <f>I55+I58+I60+I64+I67</f>
        <v>-2028703</v>
      </c>
      <c r="J54" s="6">
        <f>J55+J58+J60+J64+J67</f>
        <v>147100</v>
      </c>
      <c r="K54" s="6">
        <f t="shared" si="3"/>
        <v>1946912</v>
      </c>
    </row>
    <row r="55" spans="1:11" s="2" customFormat="1" ht="43.5" x14ac:dyDescent="0.25">
      <c r="A55" s="5" t="s">
        <v>305</v>
      </c>
      <c r="B55" s="5" t="s">
        <v>153</v>
      </c>
      <c r="C55" s="5" t="s">
        <v>154</v>
      </c>
      <c r="D55" s="6">
        <f>D56+D57</f>
        <v>4000110</v>
      </c>
      <c r="E55" s="6">
        <f>E56+E57</f>
        <v>2300110</v>
      </c>
      <c r="F55" s="6">
        <f t="shared" si="2"/>
        <v>1706467</v>
      </c>
      <c r="G55" s="6">
        <f>G56+G57</f>
        <v>8153</v>
      </c>
      <c r="H55" s="6">
        <f>H56+H57</f>
        <v>1698314</v>
      </c>
      <c r="I55" s="6">
        <f>I56+I57</f>
        <v>1698493</v>
      </c>
      <c r="J55" s="6">
        <f>J56+J57</f>
        <v>21</v>
      </c>
      <c r="K55" s="6">
        <f t="shared" si="3"/>
        <v>7953</v>
      </c>
    </row>
    <row r="56" spans="1:11" s="2" customFormat="1" x14ac:dyDescent="0.25">
      <c r="A56" s="5" t="s">
        <v>149</v>
      </c>
      <c r="B56" s="5" t="s">
        <v>156</v>
      </c>
      <c r="C56" s="5" t="s">
        <v>157</v>
      </c>
      <c r="D56" s="6">
        <v>200110</v>
      </c>
      <c r="E56" s="6">
        <v>110</v>
      </c>
      <c r="F56" s="6">
        <f t="shared" si="2"/>
        <v>41329</v>
      </c>
      <c r="G56" s="6">
        <v>0</v>
      </c>
      <c r="H56" s="6">
        <v>41329</v>
      </c>
      <c r="I56" s="6">
        <v>41308</v>
      </c>
      <c r="J56" s="6">
        <v>21</v>
      </c>
      <c r="K56" s="6">
        <f t="shared" si="3"/>
        <v>0</v>
      </c>
    </row>
    <row r="57" spans="1:11" s="2" customFormat="1" ht="22.5" x14ac:dyDescent="0.25">
      <c r="A57" s="5" t="s">
        <v>306</v>
      </c>
      <c r="B57" s="5" t="s">
        <v>159</v>
      </c>
      <c r="C57" s="5" t="s">
        <v>160</v>
      </c>
      <c r="D57" s="6">
        <v>3800000</v>
      </c>
      <c r="E57" s="6">
        <v>2300000</v>
      </c>
      <c r="F57" s="6">
        <f t="shared" si="2"/>
        <v>1665138</v>
      </c>
      <c r="G57" s="6">
        <v>8153</v>
      </c>
      <c r="H57" s="6">
        <v>1656985</v>
      </c>
      <c r="I57" s="6">
        <v>1657185</v>
      </c>
      <c r="J57" s="6">
        <v>0</v>
      </c>
      <c r="K57" s="6">
        <f t="shared" si="3"/>
        <v>7953</v>
      </c>
    </row>
    <row r="58" spans="1:11" s="2" customFormat="1" ht="22.5" x14ac:dyDescent="0.25">
      <c r="A58" s="5" t="s">
        <v>307</v>
      </c>
      <c r="B58" s="5" t="s">
        <v>162</v>
      </c>
      <c r="C58" s="5" t="s">
        <v>163</v>
      </c>
      <c r="D58" s="6">
        <f>D59</f>
        <v>0</v>
      </c>
      <c r="E58" s="6">
        <f>E59</f>
        <v>0</v>
      </c>
      <c r="F58" s="6">
        <f t="shared" si="2"/>
        <v>852</v>
      </c>
      <c r="G58" s="6">
        <f>G59</f>
        <v>0</v>
      </c>
      <c r="H58" s="6">
        <f>H59</f>
        <v>852</v>
      </c>
      <c r="I58" s="6">
        <f>I59</f>
        <v>852</v>
      </c>
      <c r="J58" s="6">
        <f>J59</f>
        <v>0</v>
      </c>
      <c r="K58" s="6">
        <f t="shared" si="3"/>
        <v>0</v>
      </c>
    </row>
    <row r="59" spans="1:11" s="2" customFormat="1" x14ac:dyDescent="0.25">
      <c r="A59" s="5" t="s">
        <v>158</v>
      </c>
      <c r="B59" s="5" t="s">
        <v>165</v>
      </c>
      <c r="C59" s="5" t="s">
        <v>166</v>
      </c>
      <c r="D59" s="6">
        <v>0</v>
      </c>
      <c r="E59" s="6">
        <v>0</v>
      </c>
      <c r="F59" s="6">
        <f t="shared" si="2"/>
        <v>852</v>
      </c>
      <c r="G59" s="6">
        <v>0</v>
      </c>
      <c r="H59" s="6">
        <v>852</v>
      </c>
      <c r="I59" s="6">
        <v>852</v>
      </c>
      <c r="J59" s="6">
        <v>0</v>
      </c>
      <c r="K59" s="6">
        <f t="shared" si="3"/>
        <v>0</v>
      </c>
    </row>
    <row r="60" spans="1:11" s="2" customFormat="1" ht="22.5" x14ac:dyDescent="0.25">
      <c r="A60" s="5" t="s">
        <v>164</v>
      </c>
      <c r="B60" s="5" t="s">
        <v>168</v>
      </c>
      <c r="C60" s="5" t="s">
        <v>169</v>
      </c>
      <c r="D60" s="6">
        <f>D61+D63</f>
        <v>872400</v>
      </c>
      <c r="E60" s="6">
        <f>E61+E63</f>
        <v>700400</v>
      </c>
      <c r="F60" s="6">
        <f t="shared" si="2"/>
        <v>2398917</v>
      </c>
      <c r="G60" s="6">
        <f>G61+G63</f>
        <v>1624465</v>
      </c>
      <c r="H60" s="6">
        <f>H61+H63</f>
        <v>774452</v>
      </c>
      <c r="I60" s="6">
        <f>I61+I63</f>
        <v>638791</v>
      </c>
      <c r="J60" s="6">
        <f>J61+J63</f>
        <v>51690</v>
      </c>
      <c r="K60" s="6">
        <f t="shared" si="3"/>
        <v>1708436</v>
      </c>
    </row>
    <row r="61" spans="1:11" s="2" customFormat="1" ht="22.5" x14ac:dyDescent="0.25">
      <c r="A61" s="5" t="s">
        <v>308</v>
      </c>
      <c r="B61" s="5" t="s">
        <v>171</v>
      </c>
      <c r="C61" s="5" t="s">
        <v>172</v>
      </c>
      <c r="D61" s="6">
        <f>D62</f>
        <v>872400</v>
      </c>
      <c r="E61" s="6">
        <f>E62</f>
        <v>700400</v>
      </c>
      <c r="F61" s="6">
        <f t="shared" si="2"/>
        <v>2381299</v>
      </c>
      <c r="G61" s="6">
        <f>G62</f>
        <v>1624465</v>
      </c>
      <c r="H61" s="6">
        <f>H62</f>
        <v>756834</v>
      </c>
      <c r="I61" s="6">
        <f>I62</f>
        <v>638791</v>
      </c>
      <c r="J61" s="6">
        <f>J62</f>
        <v>51690</v>
      </c>
      <c r="K61" s="6">
        <f t="shared" si="3"/>
        <v>1690818</v>
      </c>
    </row>
    <row r="62" spans="1:11" s="2" customFormat="1" ht="22.5" x14ac:dyDescent="0.25">
      <c r="A62" s="5" t="s">
        <v>167</v>
      </c>
      <c r="B62" s="5" t="s">
        <v>174</v>
      </c>
      <c r="C62" s="5" t="s">
        <v>175</v>
      </c>
      <c r="D62" s="6">
        <v>872400</v>
      </c>
      <c r="E62" s="6">
        <v>700400</v>
      </c>
      <c r="F62" s="6">
        <f t="shared" si="2"/>
        <v>2381299</v>
      </c>
      <c r="G62" s="6">
        <v>1624465</v>
      </c>
      <c r="H62" s="6">
        <v>756834</v>
      </c>
      <c r="I62" s="6">
        <v>638791</v>
      </c>
      <c r="J62" s="6">
        <v>51690</v>
      </c>
      <c r="K62" s="6">
        <f t="shared" si="3"/>
        <v>1690818</v>
      </c>
    </row>
    <row r="63" spans="1:11" s="2" customFormat="1" x14ac:dyDescent="0.25">
      <c r="A63" s="5" t="s">
        <v>309</v>
      </c>
      <c r="B63" s="5" t="s">
        <v>177</v>
      </c>
      <c r="C63" s="5" t="s">
        <v>178</v>
      </c>
      <c r="D63" s="6">
        <v>0</v>
      </c>
      <c r="E63" s="6">
        <v>0</v>
      </c>
      <c r="F63" s="6">
        <f t="shared" si="2"/>
        <v>17618</v>
      </c>
      <c r="G63" s="6">
        <v>0</v>
      </c>
      <c r="H63" s="6">
        <v>17618</v>
      </c>
      <c r="I63" s="6">
        <v>0</v>
      </c>
      <c r="J63" s="6">
        <v>0</v>
      </c>
      <c r="K63" s="6">
        <f t="shared" si="3"/>
        <v>17618</v>
      </c>
    </row>
    <row r="64" spans="1:11" s="2" customFormat="1" ht="33" x14ac:dyDescent="0.25">
      <c r="A64" s="5" t="s">
        <v>310</v>
      </c>
      <c r="B64" s="5" t="s">
        <v>180</v>
      </c>
      <c r="C64" s="5" t="s">
        <v>181</v>
      </c>
      <c r="D64" s="6">
        <f>+D65+D66</f>
        <v>186600</v>
      </c>
      <c r="E64" s="6">
        <f>+E65+E66</f>
        <v>165600</v>
      </c>
      <c r="F64" s="6">
        <f t="shared" si="2"/>
        <v>432608</v>
      </c>
      <c r="G64" s="6">
        <f>+G65+G66</f>
        <v>127299</v>
      </c>
      <c r="H64" s="6">
        <f>+H65+H66</f>
        <v>305309</v>
      </c>
      <c r="I64" s="6">
        <f>+I65+I66</f>
        <v>106696</v>
      </c>
      <c r="J64" s="6">
        <f>+J65+J66</f>
        <v>95389</v>
      </c>
      <c r="K64" s="6">
        <f t="shared" si="3"/>
        <v>230523</v>
      </c>
    </row>
    <row r="65" spans="1:12" s="2" customFormat="1" x14ac:dyDescent="0.25">
      <c r="A65" s="5" t="s">
        <v>311</v>
      </c>
      <c r="B65" s="5" t="s">
        <v>183</v>
      </c>
      <c r="C65" s="5" t="s">
        <v>184</v>
      </c>
      <c r="D65" s="6">
        <v>75600</v>
      </c>
      <c r="E65" s="6">
        <v>65600</v>
      </c>
      <c r="F65" s="6">
        <f t="shared" si="2"/>
        <v>380143</v>
      </c>
      <c r="G65" s="6">
        <v>127299</v>
      </c>
      <c r="H65" s="6">
        <v>252844</v>
      </c>
      <c r="I65" s="6">
        <v>57728</v>
      </c>
      <c r="J65" s="6">
        <v>95082</v>
      </c>
      <c r="K65" s="6">
        <f t="shared" si="3"/>
        <v>227333</v>
      </c>
    </row>
    <row r="66" spans="1:12" s="2" customFormat="1" ht="22.5" x14ac:dyDescent="0.25">
      <c r="A66" s="5" t="s">
        <v>312</v>
      </c>
      <c r="B66" s="5" t="s">
        <v>186</v>
      </c>
      <c r="C66" s="5" t="s">
        <v>187</v>
      </c>
      <c r="D66" s="6">
        <v>111000</v>
      </c>
      <c r="E66" s="6">
        <v>100000</v>
      </c>
      <c r="F66" s="6">
        <f t="shared" si="2"/>
        <v>52465</v>
      </c>
      <c r="G66" s="6">
        <v>0</v>
      </c>
      <c r="H66" s="6">
        <v>52465</v>
      </c>
      <c r="I66" s="6">
        <v>48968</v>
      </c>
      <c r="J66" s="6">
        <v>307</v>
      </c>
      <c r="K66" s="6">
        <f t="shared" si="3"/>
        <v>3190</v>
      </c>
    </row>
    <row r="67" spans="1:12" s="2" customFormat="1" ht="22.5" x14ac:dyDescent="0.25">
      <c r="A67" s="5" t="s">
        <v>313</v>
      </c>
      <c r="B67" s="5" t="s">
        <v>314</v>
      </c>
      <c r="C67" s="5" t="s">
        <v>315</v>
      </c>
      <c r="D67" s="6">
        <f>+D68</f>
        <v>-7213930</v>
      </c>
      <c r="E67" s="6">
        <f>+E68</f>
        <v>-5797420</v>
      </c>
      <c r="F67" s="6">
        <f t="shared" si="2"/>
        <v>-4473535</v>
      </c>
      <c r="G67" s="6">
        <f>+G68</f>
        <v>0</v>
      </c>
      <c r="H67" s="6">
        <f>+H68</f>
        <v>-4473535</v>
      </c>
      <c r="I67" s="6">
        <f>+I68</f>
        <v>-4473535</v>
      </c>
      <c r="J67" s="6">
        <f>+J68</f>
        <v>0</v>
      </c>
      <c r="K67" s="6">
        <f t="shared" si="3"/>
        <v>0</v>
      </c>
    </row>
    <row r="68" spans="1:12" s="2" customFormat="1" ht="33" x14ac:dyDescent="0.25">
      <c r="A68" s="5" t="s">
        <v>316</v>
      </c>
      <c r="B68" s="5" t="s">
        <v>189</v>
      </c>
      <c r="C68" s="5" t="s">
        <v>190</v>
      </c>
      <c r="D68" s="6">
        <v>-7213930</v>
      </c>
      <c r="E68" s="6">
        <v>-5797420</v>
      </c>
      <c r="F68" s="6">
        <f t="shared" si="2"/>
        <v>-4473535</v>
      </c>
      <c r="G68" s="6">
        <v>0</v>
      </c>
      <c r="H68" s="6">
        <v>-4473535</v>
      </c>
      <c r="I68" s="6">
        <v>-4473535</v>
      </c>
      <c r="J68" s="6">
        <v>0</v>
      </c>
      <c r="K68" s="6">
        <f t="shared" si="3"/>
        <v>0</v>
      </c>
    </row>
    <row r="69" spans="1:12" s="2" customFormat="1" ht="22.5" x14ac:dyDescent="0.25">
      <c r="A69" s="5" t="s">
        <v>197</v>
      </c>
      <c r="B69" s="5" t="s">
        <v>219</v>
      </c>
      <c r="C69" s="5" t="s">
        <v>220</v>
      </c>
      <c r="D69" s="6">
        <f>D70</f>
        <v>1700000</v>
      </c>
      <c r="E69" s="6">
        <f>E70</f>
        <v>1700000</v>
      </c>
      <c r="F69" s="6">
        <f t="shared" si="2"/>
        <v>1219212</v>
      </c>
      <c r="G69" s="6">
        <f t="shared" ref="G69:J70" si="6">G70</f>
        <v>0</v>
      </c>
      <c r="H69" s="6">
        <f t="shared" si="6"/>
        <v>1219212</v>
      </c>
      <c r="I69" s="6">
        <f t="shared" si="6"/>
        <v>1131868</v>
      </c>
      <c r="J69" s="6">
        <f t="shared" si="6"/>
        <v>0</v>
      </c>
      <c r="K69" s="6">
        <f t="shared" si="3"/>
        <v>87344</v>
      </c>
    </row>
    <row r="70" spans="1:12" s="2" customFormat="1" ht="22.5" x14ac:dyDescent="0.25">
      <c r="A70" s="5" t="s">
        <v>200</v>
      </c>
      <c r="B70" s="5" t="s">
        <v>222</v>
      </c>
      <c r="C70" s="5" t="s">
        <v>223</v>
      </c>
      <c r="D70" s="6">
        <f>D71</f>
        <v>1700000</v>
      </c>
      <c r="E70" s="6">
        <f>E71</f>
        <v>1700000</v>
      </c>
      <c r="F70" s="6">
        <f t="shared" si="2"/>
        <v>1219212</v>
      </c>
      <c r="G70" s="6">
        <f t="shared" si="6"/>
        <v>0</v>
      </c>
      <c r="H70" s="6">
        <f t="shared" si="6"/>
        <v>1219212</v>
      </c>
      <c r="I70" s="6">
        <f t="shared" si="6"/>
        <v>1131868</v>
      </c>
      <c r="J70" s="6">
        <f t="shared" si="6"/>
        <v>0</v>
      </c>
      <c r="K70" s="6">
        <f t="shared" si="3"/>
        <v>87344</v>
      </c>
    </row>
    <row r="71" spans="1:12" s="2" customFormat="1" ht="96" x14ac:dyDescent="0.25">
      <c r="A71" s="5" t="s">
        <v>203</v>
      </c>
      <c r="B71" s="5" t="s">
        <v>225</v>
      </c>
      <c r="C71" s="5" t="s">
        <v>226</v>
      </c>
      <c r="D71" s="6">
        <f>+D72+D73</f>
        <v>1700000</v>
      </c>
      <c r="E71" s="6">
        <f>+E72+E73</f>
        <v>1700000</v>
      </c>
      <c r="F71" s="6">
        <f t="shared" si="2"/>
        <v>1219212</v>
      </c>
      <c r="G71" s="6">
        <f>+G72+G73</f>
        <v>0</v>
      </c>
      <c r="H71" s="6">
        <f>+H72+H73</f>
        <v>1219212</v>
      </c>
      <c r="I71" s="6">
        <f>+I72+I73</f>
        <v>1131868</v>
      </c>
      <c r="J71" s="6">
        <f>+J72+J73</f>
        <v>0</v>
      </c>
      <c r="K71" s="6">
        <f t="shared" si="3"/>
        <v>87344</v>
      </c>
    </row>
    <row r="72" spans="1:12" s="2" customFormat="1" ht="43.5" x14ac:dyDescent="0.25">
      <c r="A72" s="5" t="s">
        <v>317</v>
      </c>
      <c r="B72" s="5" t="s">
        <v>228</v>
      </c>
      <c r="C72" s="5" t="s">
        <v>229</v>
      </c>
      <c r="D72" s="6">
        <v>500000</v>
      </c>
      <c r="E72" s="6">
        <v>500000</v>
      </c>
      <c r="F72" s="6">
        <f t="shared" si="2"/>
        <v>425360</v>
      </c>
      <c r="G72" s="6">
        <v>0</v>
      </c>
      <c r="H72" s="6">
        <v>425360</v>
      </c>
      <c r="I72" s="6">
        <v>425360</v>
      </c>
      <c r="J72" s="6">
        <v>0</v>
      </c>
      <c r="K72" s="6">
        <f t="shared" si="3"/>
        <v>0</v>
      </c>
    </row>
    <row r="73" spans="1:12" s="2" customFormat="1" ht="33" x14ac:dyDescent="0.25">
      <c r="A73" s="5" t="s">
        <v>318</v>
      </c>
      <c r="B73" s="5" t="s">
        <v>234</v>
      </c>
      <c r="C73" s="5" t="s">
        <v>235</v>
      </c>
      <c r="D73" s="6">
        <v>1200000</v>
      </c>
      <c r="E73" s="6">
        <v>1200000</v>
      </c>
      <c r="F73" s="6">
        <f t="shared" si="2"/>
        <v>793852</v>
      </c>
      <c r="G73" s="6">
        <v>0</v>
      </c>
      <c r="H73" s="6">
        <v>793852</v>
      </c>
      <c r="I73" s="6">
        <v>706508</v>
      </c>
      <c r="J73" s="6">
        <v>0</v>
      </c>
      <c r="K73" s="6">
        <f t="shared" si="3"/>
        <v>87344</v>
      </c>
    </row>
    <row r="74" spans="1:12" s="2" customFormat="1" x14ac:dyDescent="0.25">
      <c r="A74" s="3"/>
      <c r="B74" s="3"/>
      <c r="C74" s="3"/>
      <c r="D74" s="4"/>
      <c r="E74" s="4"/>
      <c r="F74" s="4"/>
      <c r="G74" s="4"/>
      <c r="H74" s="4"/>
      <c r="I74" s="4"/>
      <c r="J74" s="4"/>
      <c r="K74" s="4"/>
    </row>
    <row r="75" spans="1:12" x14ac:dyDescent="0.25">
      <c r="A75" s="11" t="s">
        <v>287</v>
      </c>
      <c r="B75" s="11"/>
      <c r="C75" s="11"/>
      <c r="D75" s="11"/>
      <c r="E75" s="11" t="s">
        <v>289</v>
      </c>
      <c r="F75" s="11"/>
      <c r="G75" s="11"/>
      <c r="H75" s="11"/>
      <c r="I75" s="11" t="s">
        <v>291</v>
      </c>
      <c r="J75" s="11"/>
      <c r="K75" s="11"/>
      <c r="L75" s="11"/>
    </row>
    <row r="76" spans="1:12" x14ac:dyDescent="0.25">
      <c r="A76" s="17" t="s">
        <v>288</v>
      </c>
      <c r="B76" s="17"/>
      <c r="C76" s="17"/>
      <c r="D76" s="17"/>
      <c r="E76" s="17" t="s">
        <v>290</v>
      </c>
      <c r="F76" s="17"/>
      <c r="G76" s="17"/>
      <c r="H76" s="17"/>
      <c r="I76" s="17"/>
      <c r="J76" s="17"/>
      <c r="K76" s="17"/>
      <c r="L76" s="17"/>
    </row>
    <row r="149" spans="1:20" x14ac:dyDescent="0.25">
      <c r="A149" s="7"/>
      <c r="B149" s="7"/>
      <c r="C149" s="7"/>
      <c r="D149" s="7"/>
      <c r="I149" s="7"/>
      <c r="J149" s="7"/>
      <c r="K149" s="7"/>
      <c r="L149" s="7"/>
      <c r="Q149" s="7"/>
      <c r="R149" s="7"/>
      <c r="S149" s="7"/>
      <c r="T149" s="7"/>
    </row>
  </sheetData>
  <mergeCells count="23">
    <mergeCell ref="A75:D75"/>
    <mergeCell ref="A76:D76"/>
    <mergeCell ref="E75:H75"/>
    <mergeCell ref="E76:H76"/>
    <mergeCell ref="I75:L75"/>
    <mergeCell ref="I76:L76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7"/>
  <sheetViews>
    <sheetView topLeftCell="B31" workbookViewId="0">
      <selection activeCell="B12" sqref="B12:I47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150000000000006" customHeight="1" x14ac:dyDescent="0.25">
      <c r="A4" s="15" t="s">
        <v>319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320</v>
      </c>
      <c r="C12" s="5" t="s">
        <v>22</v>
      </c>
      <c r="D12" s="6">
        <f>D13+D18+D23+D26+D38+D40</f>
        <v>94755560</v>
      </c>
      <c r="E12" s="6">
        <f>E13+E18+E23+E26+E38+E40</f>
        <v>87599950</v>
      </c>
      <c r="F12" s="6">
        <f t="shared" ref="F12:F47" si="0">G12+H12</f>
        <v>34728743</v>
      </c>
      <c r="G12" s="6">
        <f>G13+G18+G23+G26+G38+G40</f>
        <v>531567</v>
      </c>
      <c r="H12" s="6">
        <f>H13+H18+H23+H26+H38+H40</f>
        <v>34197176</v>
      </c>
      <c r="I12" s="6">
        <f>I13+I18+I23+I26+I38+I40</f>
        <v>34477746</v>
      </c>
      <c r="J12" s="6">
        <f>J13+J18+J23+J26+J38+J40</f>
        <v>144858</v>
      </c>
      <c r="K12" s="6">
        <f t="shared" ref="K12:K47" si="1">F12-I12-J12</f>
        <v>106139</v>
      </c>
    </row>
    <row r="13" spans="1:11" s="2" customFormat="1" x14ac:dyDescent="0.25">
      <c r="A13" s="5" t="s">
        <v>23</v>
      </c>
      <c r="B13" s="5" t="s">
        <v>27</v>
      </c>
      <c r="C13" s="5" t="s">
        <v>28</v>
      </c>
      <c r="D13" s="6">
        <f t="shared" ref="D13:E16" si="2">+D14</f>
        <v>7213930</v>
      </c>
      <c r="E13" s="6">
        <f t="shared" si="2"/>
        <v>5797420</v>
      </c>
      <c r="F13" s="6">
        <f t="shared" si="0"/>
        <v>4473535</v>
      </c>
      <c r="G13" s="6">
        <f t="shared" ref="G13:J16" si="3">+G14</f>
        <v>0</v>
      </c>
      <c r="H13" s="6">
        <f t="shared" si="3"/>
        <v>4473535</v>
      </c>
      <c r="I13" s="6">
        <f t="shared" si="3"/>
        <v>4473535</v>
      </c>
      <c r="J13" s="6">
        <f t="shared" si="3"/>
        <v>0</v>
      </c>
      <c r="K13" s="6">
        <f t="shared" si="1"/>
        <v>0</v>
      </c>
    </row>
    <row r="14" spans="1:11" s="2" customFormat="1" x14ac:dyDescent="0.25">
      <c r="A14" s="5" t="s">
        <v>321</v>
      </c>
      <c r="B14" s="5" t="s">
        <v>135</v>
      </c>
      <c r="C14" s="5" t="s">
        <v>136</v>
      </c>
      <c r="D14" s="6">
        <f t="shared" si="2"/>
        <v>7213930</v>
      </c>
      <c r="E14" s="6">
        <f t="shared" si="2"/>
        <v>5797420</v>
      </c>
      <c r="F14" s="6">
        <f t="shared" si="0"/>
        <v>4473535</v>
      </c>
      <c r="G14" s="6">
        <f t="shared" si="3"/>
        <v>0</v>
      </c>
      <c r="H14" s="6">
        <f t="shared" si="3"/>
        <v>4473535</v>
      </c>
      <c r="I14" s="6">
        <f t="shared" si="3"/>
        <v>4473535</v>
      </c>
      <c r="J14" s="6">
        <f t="shared" si="3"/>
        <v>0</v>
      </c>
      <c r="K14" s="6">
        <f t="shared" si="1"/>
        <v>0</v>
      </c>
    </row>
    <row r="15" spans="1:11" s="2" customFormat="1" ht="22.5" x14ac:dyDescent="0.25">
      <c r="A15" s="5" t="s">
        <v>294</v>
      </c>
      <c r="B15" s="5" t="s">
        <v>150</v>
      </c>
      <c r="C15" s="5" t="s">
        <v>151</v>
      </c>
      <c r="D15" s="6">
        <f t="shared" si="2"/>
        <v>7213930</v>
      </c>
      <c r="E15" s="6">
        <f t="shared" si="2"/>
        <v>5797420</v>
      </c>
      <c r="F15" s="6">
        <f t="shared" si="0"/>
        <v>4473535</v>
      </c>
      <c r="G15" s="6">
        <f t="shared" si="3"/>
        <v>0</v>
      </c>
      <c r="H15" s="6">
        <f t="shared" si="3"/>
        <v>4473535</v>
      </c>
      <c r="I15" s="6">
        <f t="shared" si="3"/>
        <v>4473535</v>
      </c>
      <c r="J15" s="6">
        <f t="shared" si="3"/>
        <v>0</v>
      </c>
      <c r="K15" s="6">
        <f t="shared" si="1"/>
        <v>0</v>
      </c>
    </row>
    <row r="16" spans="1:11" s="2" customFormat="1" ht="22.5" x14ac:dyDescent="0.25">
      <c r="A16" s="5" t="s">
        <v>322</v>
      </c>
      <c r="B16" s="5" t="s">
        <v>314</v>
      </c>
      <c r="C16" s="5" t="s">
        <v>315</v>
      </c>
      <c r="D16" s="6">
        <f t="shared" si="2"/>
        <v>7213930</v>
      </c>
      <c r="E16" s="6">
        <f t="shared" si="2"/>
        <v>5797420</v>
      </c>
      <c r="F16" s="6">
        <f t="shared" si="0"/>
        <v>4473535</v>
      </c>
      <c r="G16" s="6">
        <f t="shared" si="3"/>
        <v>0</v>
      </c>
      <c r="H16" s="6">
        <f t="shared" si="3"/>
        <v>4473535</v>
      </c>
      <c r="I16" s="6">
        <f t="shared" si="3"/>
        <v>4473535</v>
      </c>
      <c r="J16" s="6">
        <f t="shared" si="3"/>
        <v>0</v>
      </c>
      <c r="K16" s="6">
        <f t="shared" si="1"/>
        <v>0</v>
      </c>
    </row>
    <row r="17" spans="1:11" s="2" customFormat="1" x14ac:dyDescent="0.25">
      <c r="A17" s="5" t="s">
        <v>323</v>
      </c>
      <c r="B17" s="5" t="s">
        <v>192</v>
      </c>
      <c r="C17" s="5" t="s">
        <v>193</v>
      </c>
      <c r="D17" s="6">
        <v>7213930</v>
      </c>
      <c r="E17" s="6">
        <v>5797420</v>
      </c>
      <c r="F17" s="6">
        <f t="shared" si="0"/>
        <v>4473535</v>
      </c>
      <c r="G17" s="6">
        <v>0</v>
      </c>
      <c r="H17" s="6">
        <v>4473535</v>
      </c>
      <c r="I17" s="6">
        <v>4473535</v>
      </c>
      <c r="J17" s="6">
        <v>0</v>
      </c>
      <c r="K17" s="6">
        <f t="shared" si="1"/>
        <v>0</v>
      </c>
    </row>
    <row r="18" spans="1:11" s="2" customFormat="1" x14ac:dyDescent="0.25">
      <c r="A18" s="5" t="s">
        <v>296</v>
      </c>
      <c r="B18" s="5" t="s">
        <v>195</v>
      </c>
      <c r="C18" s="5" t="s">
        <v>196</v>
      </c>
      <c r="D18" s="6">
        <f>D19</f>
        <v>382650</v>
      </c>
      <c r="E18" s="6">
        <f>E19</f>
        <v>382650</v>
      </c>
      <c r="F18" s="6">
        <f t="shared" si="0"/>
        <v>393125</v>
      </c>
      <c r="G18" s="6">
        <f>G19</f>
        <v>0</v>
      </c>
      <c r="H18" s="6">
        <f>H19</f>
        <v>393125</v>
      </c>
      <c r="I18" s="6">
        <f>I19</f>
        <v>393125</v>
      </c>
      <c r="J18" s="6">
        <f>J19</f>
        <v>0</v>
      </c>
      <c r="K18" s="6">
        <f t="shared" si="1"/>
        <v>0</v>
      </c>
    </row>
    <row r="19" spans="1:11" s="2" customFormat="1" ht="33" x14ac:dyDescent="0.25">
      <c r="A19" s="5" t="s">
        <v>56</v>
      </c>
      <c r="B19" s="5" t="s">
        <v>198</v>
      </c>
      <c r="C19" s="5" t="s">
        <v>199</v>
      </c>
      <c r="D19" s="6">
        <f>D20+D21+D22</f>
        <v>382650</v>
      </c>
      <c r="E19" s="6">
        <f>E20+E21+E22</f>
        <v>382650</v>
      </c>
      <c r="F19" s="6">
        <f t="shared" si="0"/>
        <v>393125</v>
      </c>
      <c r="G19" s="6">
        <f>G20+G21+G22</f>
        <v>0</v>
      </c>
      <c r="H19" s="6">
        <f>H20+H21+H22</f>
        <v>393125</v>
      </c>
      <c r="I19" s="6">
        <f>I20+I21+I22</f>
        <v>393125</v>
      </c>
      <c r="J19" s="6">
        <f>J20+J21+J22</f>
        <v>0</v>
      </c>
      <c r="K19" s="6">
        <f t="shared" si="1"/>
        <v>0</v>
      </c>
    </row>
    <row r="20" spans="1:11" s="2" customFormat="1" ht="22.5" x14ac:dyDescent="0.25">
      <c r="A20" s="5" t="s">
        <v>59</v>
      </c>
      <c r="B20" s="5" t="s">
        <v>201</v>
      </c>
      <c r="C20" s="5" t="s">
        <v>202</v>
      </c>
      <c r="D20" s="6">
        <v>0</v>
      </c>
      <c r="E20" s="6">
        <v>0</v>
      </c>
      <c r="F20" s="6">
        <f t="shared" si="0"/>
        <v>1058</v>
      </c>
      <c r="G20" s="6">
        <v>0</v>
      </c>
      <c r="H20" s="6">
        <v>1058</v>
      </c>
      <c r="I20" s="6">
        <v>1058</v>
      </c>
      <c r="J20" s="6">
        <v>0</v>
      </c>
      <c r="K20" s="6">
        <f t="shared" si="1"/>
        <v>0</v>
      </c>
    </row>
    <row r="21" spans="1:11" s="2" customFormat="1" ht="22.5" x14ac:dyDescent="0.25">
      <c r="A21" s="5" t="s">
        <v>62</v>
      </c>
      <c r="B21" s="5" t="s">
        <v>204</v>
      </c>
      <c r="C21" s="5" t="s">
        <v>205</v>
      </c>
      <c r="D21" s="6">
        <v>1250</v>
      </c>
      <c r="E21" s="6">
        <v>1250</v>
      </c>
      <c r="F21" s="6">
        <f t="shared" si="0"/>
        <v>4831</v>
      </c>
      <c r="G21" s="6">
        <v>0</v>
      </c>
      <c r="H21" s="6">
        <v>4831</v>
      </c>
      <c r="I21" s="6">
        <v>4831</v>
      </c>
      <c r="J21" s="6">
        <v>0</v>
      </c>
      <c r="K21" s="6">
        <f t="shared" si="1"/>
        <v>0</v>
      </c>
    </row>
    <row r="22" spans="1:11" s="2" customFormat="1" ht="22.5" x14ac:dyDescent="0.25">
      <c r="A22" s="5" t="s">
        <v>68</v>
      </c>
      <c r="B22" s="5" t="s">
        <v>207</v>
      </c>
      <c r="C22" s="5" t="s">
        <v>208</v>
      </c>
      <c r="D22" s="6">
        <v>381400</v>
      </c>
      <c r="E22" s="6">
        <v>381400</v>
      </c>
      <c r="F22" s="6">
        <f t="shared" si="0"/>
        <v>387236</v>
      </c>
      <c r="G22" s="6">
        <v>0</v>
      </c>
      <c r="H22" s="6">
        <v>387236</v>
      </c>
      <c r="I22" s="6">
        <v>387236</v>
      </c>
      <c r="J22" s="6">
        <v>0</v>
      </c>
      <c r="K22" s="6">
        <f t="shared" si="1"/>
        <v>0</v>
      </c>
    </row>
    <row r="23" spans="1:11" s="2" customFormat="1" ht="22.5" x14ac:dyDescent="0.25">
      <c r="A23" s="5" t="s">
        <v>74</v>
      </c>
      <c r="B23" s="5" t="s">
        <v>210</v>
      </c>
      <c r="C23" s="5" t="s">
        <v>211</v>
      </c>
      <c r="D23" s="6">
        <f>D24</f>
        <v>0</v>
      </c>
      <c r="E23" s="6">
        <f>E24</f>
        <v>0</v>
      </c>
      <c r="F23" s="6">
        <f t="shared" si="0"/>
        <v>278959</v>
      </c>
      <c r="G23" s="6">
        <f>G24</f>
        <v>0</v>
      </c>
      <c r="H23" s="6">
        <f>H24</f>
        <v>278959</v>
      </c>
      <c r="I23" s="6">
        <f>I24</f>
        <v>278959</v>
      </c>
      <c r="J23" s="6">
        <f>J24</f>
        <v>0</v>
      </c>
      <c r="K23" s="6">
        <f t="shared" si="1"/>
        <v>0</v>
      </c>
    </row>
    <row r="24" spans="1:11" s="2" customFormat="1" ht="43.5" x14ac:dyDescent="0.25">
      <c r="A24" s="5" t="s">
        <v>77</v>
      </c>
      <c r="B24" s="5" t="s">
        <v>213</v>
      </c>
      <c r="C24" s="5" t="s">
        <v>214</v>
      </c>
      <c r="D24" s="6">
        <f>+D25</f>
        <v>0</v>
      </c>
      <c r="E24" s="6">
        <f>+E25</f>
        <v>0</v>
      </c>
      <c r="F24" s="6">
        <f t="shared" si="0"/>
        <v>278959</v>
      </c>
      <c r="G24" s="6">
        <f>+G25</f>
        <v>0</v>
      </c>
      <c r="H24" s="6">
        <f>+H25</f>
        <v>278959</v>
      </c>
      <c r="I24" s="6">
        <f>+I25</f>
        <v>278959</v>
      </c>
      <c r="J24" s="6">
        <f>+J25</f>
        <v>0</v>
      </c>
      <c r="K24" s="6">
        <f t="shared" si="1"/>
        <v>0</v>
      </c>
    </row>
    <row r="25" spans="1:11" s="2" customFormat="1" ht="33" x14ac:dyDescent="0.25">
      <c r="A25" s="5" t="s">
        <v>83</v>
      </c>
      <c r="B25" s="5" t="s">
        <v>216</v>
      </c>
      <c r="C25" s="5" t="s">
        <v>217</v>
      </c>
      <c r="D25" s="6">
        <v>0</v>
      </c>
      <c r="E25" s="6">
        <v>0</v>
      </c>
      <c r="F25" s="6">
        <f t="shared" si="0"/>
        <v>278959</v>
      </c>
      <c r="G25" s="6">
        <v>0</v>
      </c>
      <c r="H25" s="6">
        <v>278959</v>
      </c>
      <c r="I25" s="6">
        <v>278959</v>
      </c>
      <c r="J25" s="6">
        <v>0</v>
      </c>
      <c r="K25" s="6">
        <f t="shared" si="1"/>
        <v>0</v>
      </c>
    </row>
    <row r="26" spans="1:11" s="2" customFormat="1" x14ac:dyDescent="0.25">
      <c r="A26" s="5" t="s">
        <v>324</v>
      </c>
      <c r="B26" s="5" t="s">
        <v>219</v>
      </c>
      <c r="C26" s="5" t="s">
        <v>220</v>
      </c>
      <c r="D26" s="6">
        <f>D27</f>
        <v>45402970</v>
      </c>
      <c r="E26" s="6">
        <f>E27</f>
        <v>40186890</v>
      </c>
      <c r="F26" s="6">
        <f t="shared" si="0"/>
        <v>2828913</v>
      </c>
      <c r="G26" s="6">
        <f t="shared" ref="G26:J27" si="4">G27</f>
        <v>70514</v>
      </c>
      <c r="H26" s="6">
        <f t="shared" si="4"/>
        <v>2758399</v>
      </c>
      <c r="I26" s="6">
        <f t="shared" si="4"/>
        <v>2814833</v>
      </c>
      <c r="J26" s="6">
        <f t="shared" si="4"/>
        <v>0</v>
      </c>
      <c r="K26" s="6">
        <f t="shared" si="1"/>
        <v>14080</v>
      </c>
    </row>
    <row r="27" spans="1:11" s="2" customFormat="1" ht="22.5" x14ac:dyDescent="0.25">
      <c r="A27" s="5" t="s">
        <v>298</v>
      </c>
      <c r="B27" s="5" t="s">
        <v>222</v>
      </c>
      <c r="C27" s="5" t="s">
        <v>223</v>
      </c>
      <c r="D27" s="6">
        <f>D28</f>
        <v>45402970</v>
      </c>
      <c r="E27" s="6">
        <f>E28</f>
        <v>40186890</v>
      </c>
      <c r="F27" s="6">
        <f t="shared" si="0"/>
        <v>2828913</v>
      </c>
      <c r="G27" s="6">
        <f t="shared" si="4"/>
        <v>70514</v>
      </c>
      <c r="H27" s="6">
        <f t="shared" si="4"/>
        <v>2758399</v>
      </c>
      <c r="I27" s="6">
        <f t="shared" si="4"/>
        <v>2814833</v>
      </c>
      <c r="J27" s="6">
        <f t="shared" si="4"/>
        <v>0</v>
      </c>
      <c r="K27" s="6">
        <f t="shared" si="1"/>
        <v>14080</v>
      </c>
    </row>
    <row r="28" spans="1:11" s="2" customFormat="1" ht="96" x14ac:dyDescent="0.25">
      <c r="A28" s="5" t="s">
        <v>98</v>
      </c>
      <c r="B28" s="5" t="s">
        <v>225</v>
      </c>
      <c r="C28" s="5" t="s">
        <v>226</v>
      </c>
      <c r="D28" s="6">
        <f>+D29+D30+D31+D32+D35</f>
        <v>45402970</v>
      </c>
      <c r="E28" s="6">
        <f>+E29+E30+E31+E32+E35</f>
        <v>40186890</v>
      </c>
      <c r="F28" s="6">
        <f t="shared" si="0"/>
        <v>2828913</v>
      </c>
      <c r="G28" s="6">
        <f>+G29+G30+G31+G32+G35</f>
        <v>70514</v>
      </c>
      <c r="H28" s="6">
        <f>+H29+H30+H31+H32+H35</f>
        <v>2758399</v>
      </c>
      <c r="I28" s="6">
        <f>+I29+I30+I31+I32+I35</f>
        <v>2814833</v>
      </c>
      <c r="J28" s="6">
        <f>+J29+J30+J31+J32+J35</f>
        <v>0</v>
      </c>
      <c r="K28" s="6">
        <f t="shared" si="1"/>
        <v>14080</v>
      </c>
    </row>
    <row r="29" spans="1:11" s="2" customFormat="1" ht="22.5" x14ac:dyDescent="0.25">
      <c r="A29" s="5" t="s">
        <v>325</v>
      </c>
      <c r="B29" s="5" t="s">
        <v>231</v>
      </c>
      <c r="C29" s="5" t="s">
        <v>232</v>
      </c>
      <c r="D29" s="6">
        <v>8165500</v>
      </c>
      <c r="E29" s="6">
        <v>7000000</v>
      </c>
      <c r="F29" s="6">
        <f t="shared" si="0"/>
        <v>1885726</v>
      </c>
      <c r="G29" s="6">
        <v>0</v>
      </c>
      <c r="H29" s="6">
        <v>1885726</v>
      </c>
      <c r="I29" s="6">
        <v>1885726</v>
      </c>
      <c r="J29" s="6">
        <v>0</v>
      </c>
      <c r="K29" s="6">
        <f t="shared" si="1"/>
        <v>0</v>
      </c>
    </row>
    <row r="30" spans="1:11" s="2" customFormat="1" ht="54" x14ac:dyDescent="0.25">
      <c r="A30" s="5" t="s">
        <v>307</v>
      </c>
      <c r="B30" s="5" t="s">
        <v>237</v>
      </c>
      <c r="C30" s="5" t="s">
        <v>238</v>
      </c>
      <c r="D30" s="6">
        <v>2298420</v>
      </c>
      <c r="E30" s="6">
        <v>2247840</v>
      </c>
      <c r="F30" s="6">
        <f t="shared" si="0"/>
        <v>589900</v>
      </c>
      <c r="G30" s="6">
        <v>70514</v>
      </c>
      <c r="H30" s="6">
        <v>519386</v>
      </c>
      <c r="I30" s="6">
        <v>575820</v>
      </c>
      <c r="J30" s="6">
        <v>0</v>
      </c>
      <c r="K30" s="6">
        <f t="shared" si="1"/>
        <v>14080</v>
      </c>
    </row>
    <row r="31" spans="1:11" s="2" customFormat="1" ht="33" x14ac:dyDescent="0.25">
      <c r="A31" s="5" t="s">
        <v>167</v>
      </c>
      <c r="B31" s="5" t="s">
        <v>240</v>
      </c>
      <c r="C31" s="5" t="s">
        <v>241</v>
      </c>
      <c r="D31" s="6">
        <v>11000000</v>
      </c>
      <c r="E31" s="6">
        <v>7000000</v>
      </c>
      <c r="F31" s="6">
        <f t="shared" si="0"/>
        <v>0</v>
      </c>
      <c r="G31" s="6">
        <v>0</v>
      </c>
      <c r="H31" s="6">
        <v>0</v>
      </c>
      <c r="I31" s="6">
        <v>0</v>
      </c>
      <c r="J31" s="6">
        <v>0</v>
      </c>
      <c r="K31" s="6">
        <f t="shared" si="1"/>
        <v>0</v>
      </c>
    </row>
    <row r="32" spans="1:11" s="2" customFormat="1" ht="33" x14ac:dyDescent="0.25">
      <c r="A32" s="5" t="s">
        <v>170</v>
      </c>
      <c r="B32" s="5" t="s">
        <v>243</v>
      </c>
      <c r="C32" s="5" t="s">
        <v>244</v>
      </c>
      <c r="D32" s="6">
        <f>D33+D34</f>
        <v>16453470</v>
      </c>
      <c r="E32" s="6">
        <f>E33+E34</f>
        <v>16453470</v>
      </c>
      <c r="F32" s="6">
        <f t="shared" si="0"/>
        <v>96413</v>
      </c>
      <c r="G32" s="6">
        <f>G33+G34</f>
        <v>0</v>
      </c>
      <c r="H32" s="6">
        <f>H33+H34</f>
        <v>96413</v>
      </c>
      <c r="I32" s="6">
        <f>I33+I34</f>
        <v>96413</v>
      </c>
      <c r="J32" s="6">
        <f>J33+J34</f>
        <v>0</v>
      </c>
      <c r="K32" s="6">
        <f t="shared" si="1"/>
        <v>0</v>
      </c>
    </row>
    <row r="33" spans="1:11" s="2" customFormat="1" x14ac:dyDescent="0.25">
      <c r="A33" s="5" t="s">
        <v>173</v>
      </c>
      <c r="B33" s="5" t="s">
        <v>246</v>
      </c>
      <c r="C33" s="5" t="s">
        <v>247</v>
      </c>
      <c r="D33" s="6">
        <v>13826440</v>
      </c>
      <c r="E33" s="6">
        <v>13826440</v>
      </c>
      <c r="F33" s="6">
        <f t="shared" si="0"/>
        <v>85925</v>
      </c>
      <c r="G33" s="6">
        <v>0</v>
      </c>
      <c r="H33" s="6">
        <v>85925</v>
      </c>
      <c r="I33" s="6">
        <v>85925</v>
      </c>
      <c r="J33" s="6">
        <v>0</v>
      </c>
      <c r="K33" s="6">
        <f t="shared" si="1"/>
        <v>0</v>
      </c>
    </row>
    <row r="34" spans="1:11" s="2" customFormat="1" x14ac:dyDescent="0.25">
      <c r="A34" s="5" t="s">
        <v>309</v>
      </c>
      <c r="B34" s="5" t="s">
        <v>249</v>
      </c>
      <c r="C34" s="5" t="s">
        <v>250</v>
      </c>
      <c r="D34" s="6">
        <v>2627030</v>
      </c>
      <c r="E34" s="6">
        <v>2627030</v>
      </c>
      <c r="F34" s="6">
        <f t="shared" si="0"/>
        <v>10488</v>
      </c>
      <c r="G34" s="6">
        <v>0</v>
      </c>
      <c r="H34" s="6">
        <v>10488</v>
      </c>
      <c r="I34" s="6">
        <v>10488</v>
      </c>
      <c r="J34" s="6">
        <v>0</v>
      </c>
      <c r="K34" s="6">
        <f t="shared" si="1"/>
        <v>0</v>
      </c>
    </row>
    <row r="35" spans="1:11" s="2" customFormat="1" ht="22.5" x14ac:dyDescent="0.25">
      <c r="A35" s="5" t="s">
        <v>310</v>
      </c>
      <c r="B35" s="5" t="s">
        <v>252</v>
      </c>
      <c r="C35" s="5" t="s">
        <v>253</v>
      </c>
      <c r="D35" s="6">
        <f>D36+D37</f>
        <v>7485580</v>
      </c>
      <c r="E35" s="6">
        <f>E36+E37</f>
        <v>7485580</v>
      </c>
      <c r="F35" s="6">
        <f t="shared" si="0"/>
        <v>256874</v>
      </c>
      <c r="G35" s="6">
        <f>G36+G37</f>
        <v>0</v>
      </c>
      <c r="H35" s="6">
        <f>H36+H37</f>
        <v>256874</v>
      </c>
      <c r="I35" s="6">
        <f>I36+I37</f>
        <v>256874</v>
      </c>
      <c r="J35" s="6">
        <f>J36+J37</f>
        <v>0</v>
      </c>
      <c r="K35" s="6">
        <f t="shared" si="1"/>
        <v>0</v>
      </c>
    </row>
    <row r="36" spans="1:11" s="2" customFormat="1" x14ac:dyDescent="0.25">
      <c r="A36" s="5" t="s">
        <v>176</v>
      </c>
      <c r="B36" s="5" t="s">
        <v>255</v>
      </c>
      <c r="C36" s="5" t="s">
        <v>256</v>
      </c>
      <c r="D36" s="6">
        <v>6307270</v>
      </c>
      <c r="E36" s="6">
        <v>6307270</v>
      </c>
      <c r="F36" s="6">
        <f t="shared" si="0"/>
        <v>230853</v>
      </c>
      <c r="G36" s="6">
        <v>0</v>
      </c>
      <c r="H36" s="6">
        <v>230853</v>
      </c>
      <c r="I36" s="6">
        <v>230853</v>
      </c>
      <c r="J36" s="6">
        <v>0</v>
      </c>
      <c r="K36" s="6">
        <f t="shared" si="1"/>
        <v>0</v>
      </c>
    </row>
    <row r="37" spans="1:11" s="2" customFormat="1" x14ac:dyDescent="0.25">
      <c r="A37" s="5" t="s">
        <v>326</v>
      </c>
      <c r="B37" s="5" t="s">
        <v>249</v>
      </c>
      <c r="C37" s="5" t="s">
        <v>258</v>
      </c>
      <c r="D37" s="6">
        <v>1178310</v>
      </c>
      <c r="E37" s="6">
        <v>1178310</v>
      </c>
      <c r="F37" s="6">
        <f t="shared" si="0"/>
        <v>26021</v>
      </c>
      <c r="G37" s="6">
        <v>0</v>
      </c>
      <c r="H37" s="6">
        <v>26021</v>
      </c>
      <c r="I37" s="6">
        <v>26021</v>
      </c>
      <c r="J37" s="6">
        <v>0</v>
      </c>
      <c r="K37" s="6">
        <f t="shared" si="1"/>
        <v>0</v>
      </c>
    </row>
    <row r="38" spans="1:11" s="2" customFormat="1" ht="22.5" x14ac:dyDescent="0.25">
      <c r="A38" s="5" t="s">
        <v>327</v>
      </c>
      <c r="B38" s="5" t="s">
        <v>260</v>
      </c>
      <c r="C38" s="5" t="s">
        <v>261</v>
      </c>
      <c r="D38" s="6">
        <f>+D39</f>
        <v>169160</v>
      </c>
      <c r="E38" s="6">
        <f>+E39</f>
        <v>169160</v>
      </c>
      <c r="F38" s="6">
        <f t="shared" si="0"/>
        <v>169274</v>
      </c>
      <c r="G38" s="6">
        <f>+G39</f>
        <v>0</v>
      </c>
      <c r="H38" s="6">
        <f>+H39</f>
        <v>169274</v>
      </c>
      <c r="I38" s="6">
        <f>+I39</f>
        <v>169274</v>
      </c>
      <c r="J38" s="6">
        <f>+J39</f>
        <v>0</v>
      </c>
      <c r="K38" s="6">
        <f t="shared" si="1"/>
        <v>0</v>
      </c>
    </row>
    <row r="39" spans="1:11" s="2" customFormat="1" ht="33" x14ac:dyDescent="0.25">
      <c r="A39" s="5" t="s">
        <v>328</v>
      </c>
      <c r="B39" s="5" t="s">
        <v>263</v>
      </c>
      <c r="C39" s="5" t="s">
        <v>264</v>
      </c>
      <c r="D39" s="6">
        <v>169160</v>
      </c>
      <c r="E39" s="6">
        <v>169160</v>
      </c>
      <c r="F39" s="6">
        <f t="shared" si="0"/>
        <v>169274</v>
      </c>
      <c r="G39" s="6">
        <v>0</v>
      </c>
      <c r="H39" s="6">
        <v>169274</v>
      </c>
      <c r="I39" s="6">
        <v>169274</v>
      </c>
      <c r="J39" s="6">
        <v>0</v>
      </c>
      <c r="K39" s="6">
        <f t="shared" si="1"/>
        <v>0</v>
      </c>
    </row>
    <row r="40" spans="1:11" s="2" customFormat="1" ht="33" x14ac:dyDescent="0.25">
      <c r="A40" s="5" t="s">
        <v>230</v>
      </c>
      <c r="B40" s="5" t="s">
        <v>266</v>
      </c>
      <c r="C40" s="5" t="s">
        <v>267</v>
      </c>
      <c r="D40" s="6">
        <f>D41+D44</f>
        <v>41586850</v>
      </c>
      <c r="E40" s="6">
        <f>E41+E44</f>
        <v>41063830</v>
      </c>
      <c r="F40" s="6">
        <f t="shared" si="0"/>
        <v>26584937</v>
      </c>
      <c r="G40" s="6">
        <f>G41+G44</f>
        <v>461053</v>
      </c>
      <c r="H40" s="6">
        <f>H41+H44</f>
        <v>26123884</v>
      </c>
      <c r="I40" s="6">
        <f>I41+I44</f>
        <v>26348020</v>
      </c>
      <c r="J40" s="6">
        <f>J41+J44</f>
        <v>144858</v>
      </c>
      <c r="K40" s="6">
        <f t="shared" si="1"/>
        <v>92059</v>
      </c>
    </row>
    <row r="41" spans="1:11" s="2" customFormat="1" ht="22.5" x14ac:dyDescent="0.25">
      <c r="A41" s="5" t="s">
        <v>233</v>
      </c>
      <c r="B41" s="5" t="s">
        <v>269</v>
      </c>
      <c r="C41" s="5" t="s">
        <v>270</v>
      </c>
      <c r="D41" s="6">
        <f>D42+D43</f>
        <v>37089070</v>
      </c>
      <c r="E41" s="6">
        <f>E42+E43</f>
        <v>36566050</v>
      </c>
      <c r="F41" s="6">
        <f t="shared" si="0"/>
        <v>22711490</v>
      </c>
      <c r="G41" s="6">
        <f>G42+G43</f>
        <v>0</v>
      </c>
      <c r="H41" s="6">
        <f>H42+H43</f>
        <v>22711490</v>
      </c>
      <c r="I41" s="6">
        <f>I42+I43</f>
        <v>22619431</v>
      </c>
      <c r="J41" s="6">
        <f>J42+J43</f>
        <v>0</v>
      </c>
      <c r="K41" s="6">
        <f t="shared" si="1"/>
        <v>92059</v>
      </c>
    </row>
    <row r="42" spans="1:11" s="2" customFormat="1" ht="22.5" x14ac:dyDescent="0.25">
      <c r="A42" s="5" t="s">
        <v>329</v>
      </c>
      <c r="B42" s="5" t="s">
        <v>272</v>
      </c>
      <c r="C42" s="5" t="s">
        <v>273</v>
      </c>
      <c r="D42" s="6">
        <v>36803800</v>
      </c>
      <c r="E42" s="6">
        <v>36280780</v>
      </c>
      <c r="F42" s="6">
        <f t="shared" si="0"/>
        <v>22472871</v>
      </c>
      <c r="G42" s="6">
        <v>0</v>
      </c>
      <c r="H42" s="6">
        <v>22472871</v>
      </c>
      <c r="I42" s="6">
        <v>22380812</v>
      </c>
      <c r="J42" s="6">
        <v>0</v>
      </c>
      <c r="K42" s="6">
        <f t="shared" si="1"/>
        <v>92059</v>
      </c>
    </row>
    <row r="43" spans="1:11" s="2" customFormat="1" ht="22.5" x14ac:dyDescent="0.25">
      <c r="A43" s="5" t="s">
        <v>236</v>
      </c>
      <c r="B43" s="5" t="s">
        <v>275</v>
      </c>
      <c r="C43" s="5" t="s">
        <v>276</v>
      </c>
      <c r="D43" s="6">
        <v>285270</v>
      </c>
      <c r="E43" s="6">
        <v>285270</v>
      </c>
      <c r="F43" s="6">
        <f t="shared" si="0"/>
        <v>238619</v>
      </c>
      <c r="G43" s="6">
        <v>0</v>
      </c>
      <c r="H43" s="6">
        <v>238619</v>
      </c>
      <c r="I43" s="6">
        <v>238619</v>
      </c>
      <c r="J43" s="6">
        <v>0</v>
      </c>
      <c r="K43" s="6">
        <f t="shared" si="1"/>
        <v>0</v>
      </c>
    </row>
    <row r="44" spans="1:11" s="2" customFormat="1" ht="22.5" x14ac:dyDescent="0.25">
      <c r="A44" s="5" t="s">
        <v>330</v>
      </c>
      <c r="B44" s="5" t="s">
        <v>278</v>
      </c>
      <c r="C44" s="5" t="s">
        <v>279</v>
      </c>
      <c r="D44" s="6">
        <f>D45+D46+D47</f>
        <v>4497780</v>
      </c>
      <c r="E44" s="6">
        <f>E45+E46+E47</f>
        <v>4497780</v>
      </c>
      <c r="F44" s="6">
        <f t="shared" si="0"/>
        <v>3873447</v>
      </c>
      <c r="G44" s="6">
        <f>G45+G46+G47</f>
        <v>461053</v>
      </c>
      <c r="H44" s="6">
        <f>H45+H46+H47</f>
        <v>3412394</v>
      </c>
      <c r="I44" s="6">
        <f>I45+I46+I47</f>
        <v>3728589</v>
      </c>
      <c r="J44" s="6">
        <f>J45+J46+J47</f>
        <v>144858</v>
      </c>
      <c r="K44" s="6">
        <f t="shared" si="1"/>
        <v>0</v>
      </c>
    </row>
    <row r="45" spans="1:11" s="2" customFormat="1" ht="22.5" x14ac:dyDescent="0.25">
      <c r="A45" s="5" t="s">
        <v>331</v>
      </c>
      <c r="B45" s="5" t="s">
        <v>272</v>
      </c>
      <c r="C45" s="5" t="s">
        <v>281</v>
      </c>
      <c r="D45" s="6">
        <v>4181590</v>
      </c>
      <c r="E45" s="6">
        <v>4181590</v>
      </c>
      <c r="F45" s="6">
        <f t="shared" si="0"/>
        <v>3217523</v>
      </c>
      <c r="G45" s="6">
        <v>461053</v>
      </c>
      <c r="H45" s="6">
        <v>2756470</v>
      </c>
      <c r="I45" s="6">
        <v>3072665</v>
      </c>
      <c r="J45" s="6">
        <v>144858</v>
      </c>
      <c r="K45" s="6">
        <f t="shared" si="1"/>
        <v>0</v>
      </c>
    </row>
    <row r="46" spans="1:11" s="2" customFormat="1" ht="22.5" x14ac:dyDescent="0.25">
      <c r="A46" s="5" t="s">
        <v>332</v>
      </c>
      <c r="B46" s="5" t="s">
        <v>275</v>
      </c>
      <c r="C46" s="5" t="s">
        <v>283</v>
      </c>
      <c r="D46" s="6">
        <v>316190</v>
      </c>
      <c r="E46" s="6">
        <v>316190</v>
      </c>
      <c r="F46" s="6">
        <f t="shared" si="0"/>
        <v>460270</v>
      </c>
      <c r="G46" s="6">
        <v>0</v>
      </c>
      <c r="H46" s="6">
        <v>460270</v>
      </c>
      <c r="I46" s="6">
        <v>460270</v>
      </c>
      <c r="J46" s="6">
        <v>0</v>
      </c>
      <c r="K46" s="6">
        <f t="shared" si="1"/>
        <v>0</v>
      </c>
    </row>
    <row r="47" spans="1:11" s="2" customFormat="1" ht="22.5" x14ac:dyDescent="0.25">
      <c r="A47" s="5" t="s">
        <v>333</v>
      </c>
      <c r="B47" s="5" t="s">
        <v>285</v>
      </c>
      <c r="C47" s="5" t="s">
        <v>286</v>
      </c>
      <c r="D47" s="6">
        <v>0</v>
      </c>
      <c r="E47" s="6">
        <v>0</v>
      </c>
      <c r="F47" s="6">
        <f t="shared" si="0"/>
        <v>195654</v>
      </c>
      <c r="G47" s="6">
        <v>0</v>
      </c>
      <c r="H47" s="6">
        <v>195654</v>
      </c>
      <c r="I47" s="6">
        <v>195654</v>
      </c>
      <c r="J47" s="6">
        <v>0</v>
      </c>
      <c r="K47" s="6">
        <f t="shared" si="1"/>
        <v>0</v>
      </c>
    </row>
    <row r="48" spans="1:11" s="2" customFormat="1" x14ac:dyDescent="0.25">
      <c r="A48" s="3"/>
      <c r="B48" s="3"/>
      <c r="C48" s="3"/>
      <c r="D48" s="4"/>
      <c r="E48" s="4"/>
      <c r="F48" s="4"/>
      <c r="G48" s="4"/>
      <c r="H48" s="4"/>
      <c r="I48" s="4"/>
      <c r="J48" s="4"/>
      <c r="K48" s="4"/>
    </row>
    <row r="49" spans="1:12" x14ac:dyDescent="0.25">
      <c r="A49" s="11" t="s">
        <v>287</v>
      </c>
      <c r="B49" s="11"/>
      <c r="C49" s="11"/>
      <c r="D49" s="11"/>
      <c r="E49" s="11" t="s">
        <v>289</v>
      </c>
      <c r="F49" s="11"/>
      <c r="G49" s="11"/>
      <c r="H49" s="11"/>
      <c r="I49" s="11" t="s">
        <v>291</v>
      </c>
      <c r="J49" s="11"/>
      <c r="K49" s="11"/>
      <c r="L49" s="11"/>
    </row>
    <row r="50" spans="1:12" x14ac:dyDescent="0.25">
      <c r="A50" s="17" t="s">
        <v>288</v>
      </c>
      <c r="B50" s="17"/>
      <c r="C50" s="17"/>
      <c r="D50" s="17"/>
      <c r="E50" s="17" t="s">
        <v>290</v>
      </c>
      <c r="F50" s="17"/>
      <c r="G50" s="17"/>
      <c r="H50" s="17"/>
      <c r="I50" s="17"/>
      <c r="J50" s="17"/>
      <c r="K50" s="17"/>
      <c r="L50" s="17"/>
    </row>
    <row r="97" spans="1:20" x14ac:dyDescent="0.25">
      <c r="A97" s="7"/>
      <c r="B97" s="7"/>
      <c r="C97" s="7"/>
      <c r="D97" s="7"/>
      <c r="I97" s="7"/>
      <c r="J97" s="7"/>
      <c r="K97" s="7"/>
      <c r="L97" s="7"/>
      <c r="Q97" s="7"/>
      <c r="R97" s="7"/>
      <c r="S97" s="7"/>
      <c r="T97" s="7"/>
    </row>
  </sheetData>
  <mergeCells count="23">
    <mergeCell ref="A49:D49"/>
    <mergeCell ref="A50:D50"/>
    <mergeCell ref="E49:H49"/>
    <mergeCell ref="E50:H50"/>
    <mergeCell ref="I49:L49"/>
    <mergeCell ref="I50:L50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2023-11-13T07:44:57Z</cp:lastPrinted>
  <dcterms:created xsi:type="dcterms:W3CDTF">2023-11-10T10:13:52Z</dcterms:created>
  <dcterms:modified xsi:type="dcterms:W3CDTF">2023-11-13T07:45:00Z</dcterms:modified>
</cp:coreProperties>
</file>