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1\mai\ph cont executie trim I 2021\"/>
    </mc:Choice>
  </mc:AlternateContent>
  <xr:revisionPtr revIDLastSave="0" documentId="13_ncr:1_{F13417AD-D93E-4DFF-A96C-43C050A8499A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4" i="1" l="1"/>
  <c r="F173" i="1"/>
  <c r="F172" i="1"/>
  <c r="I171" i="1"/>
  <c r="H171" i="1"/>
  <c r="G171" i="1"/>
  <c r="F171" i="1"/>
  <c r="E171" i="1"/>
  <c r="E168" i="1" s="1"/>
  <c r="D171" i="1"/>
  <c r="F170" i="1"/>
  <c r="I169" i="1"/>
  <c r="H169" i="1"/>
  <c r="G169" i="1"/>
  <c r="E169" i="1"/>
  <c r="D169" i="1"/>
  <c r="I168" i="1"/>
  <c r="H168" i="1"/>
  <c r="G168" i="1"/>
  <c r="D168" i="1"/>
  <c r="F167" i="1"/>
  <c r="F166" i="1"/>
  <c r="I165" i="1"/>
  <c r="I164" i="1" s="1"/>
  <c r="I163" i="1" s="1"/>
  <c r="H165" i="1"/>
  <c r="G165" i="1"/>
  <c r="F165" i="1" s="1"/>
  <c r="E165" i="1"/>
  <c r="E164" i="1" s="1"/>
  <c r="E163" i="1" s="1"/>
  <c r="D165" i="1"/>
  <c r="H164" i="1"/>
  <c r="G164" i="1"/>
  <c r="F164" i="1" s="1"/>
  <c r="D164" i="1"/>
  <c r="D163" i="1" s="1"/>
  <c r="H163" i="1"/>
  <c r="G163" i="1"/>
  <c r="F163" i="1" s="1"/>
  <c r="F162" i="1"/>
  <c r="F161" i="1"/>
  <c r="I160" i="1"/>
  <c r="I159" i="1" s="1"/>
  <c r="H160" i="1"/>
  <c r="G160" i="1"/>
  <c r="F160" i="1" s="1"/>
  <c r="E160" i="1"/>
  <c r="E159" i="1" s="1"/>
  <c r="D160" i="1"/>
  <c r="H159" i="1"/>
  <c r="G159" i="1"/>
  <c r="F159" i="1" s="1"/>
  <c r="D159" i="1"/>
  <c r="F158" i="1"/>
  <c r="I157" i="1"/>
  <c r="I156" i="1" s="1"/>
  <c r="I155" i="1" s="1"/>
  <c r="I154" i="1" s="1"/>
  <c r="H157" i="1"/>
  <c r="G157" i="1"/>
  <c r="F157" i="1" s="1"/>
  <c r="E157" i="1"/>
  <c r="E156" i="1" s="1"/>
  <c r="E155" i="1" s="1"/>
  <c r="E154" i="1" s="1"/>
  <c r="D157" i="1"/>
  <c r="H156" i="1"/>
  <c r="H155" i="1" s="1"/>
  <c r="H154" i="1" s="1"/>
  <c r="G156" i="1"/>
  <c r="G155" i="1" s="1"/>
  <c r="D156" i="1"/>
  <c r="D155" i="1"/>
  <c r="D154" i="1"/>
  <c r="F147" i="1"/>
  <c r="F146" i="1"/>
  <c r="I145" i="1"/>
  <c r="H145" i="1"/>
  <c r="H144" i="1" s="1"/>
  <c r="H143" i="1" s="1"/>
  <c r="G145" i="1"/>
  <c r="F145" i="1" s="1"/>
  <c r="E145" i="1"/>
  <c r="D145" i="1"/>
  <c r="D144" i="1" s="1"/>
  <c r="D143" i="1" s="1"/>
  <c r="I144" i="1"/>
  <c r="I143" i="1" s="1"/>
  <c r="E144" i="1"/>
  <c r="E143" i="1" s="1"/>
  <c r="F142" i="1"/>
  <c r="I141" i="1"/>
  <c r="H141" i="1"/>
  <c r="G141" i="1"/>
  <c r="E141" i="1"/>
  <c r="D141" i="1"/>
  <c r="F140" i="1"/>
  <c r="F139" i="1"/>
  <c r="I138" i="1"/>
  <c r="H138" i="1"/>
  <c r="G138" i="1"/>
  <c r="F138" i="1" s="1"/>
  <c r="E138" i="1"/>
  <c r="D138" i="1"/>
  <c r="F137" i="1"/>
  <c r="I136" i="1"/>
  <c r="I135" i="1" s="1"/>
  <c r="H136" i="1"/>
  <c r="G136" i="1"/>
  <c r="F136" i="1" s="1"/>
  <c r="E136" i="1"/>
  <c r="D136" i="1"/>
  <c r="D135" i="1" s="1"/>
  <c r="H135" i="1"/>
  <c r="E135" i="1"/>
  <c r="F134" i="1"/>
  <c r="I133" i="1"/>
  <c r="H133" i="1"/>
  <c r="G133" i="1"/>
  <c r="E133" i="1"/>
  <c r="D133" i="1"/>
  <c r="F132" i="1"/>
  <c r="F131" i="1"/>
  <c r="I130" i="1"/>
  <c r="H130" i="1"/>
  <c r="G130" i="1"/>
  <c r="F130" i="1" s="1"/>
  <c r="E130" i="1"/>
  <c r="E129" i="1" s="1"/>
  <c r="D130" i="1"/>
  <c r="F128" i="1"/>
  <c r="I127" i="1"/>
  <c r="I126" i="1" s="1"/>
  <c r="I125" i="1" s="1"/>
  <c r="H127" i="1"/>
  <c r="G127" i="1"/>
  <c r="F127" i="1" s="1"/>
  <c r="E127" i="1"/>
  <c r="E126" i="1" s="1"/>
  <c r="E125" i="1" s="1"/>
  <c r="E124" i="1" s="1"/>
  <c r="D127" i="1"/>
  <c r="H126" i="1"/>
  <c r="H125" i="1" s="1"/>
  <c r="G126" i="1"/>
  <c r="F126" i="1" s="1"/>
  <c r="D126" i="1"/>
  <c r="D125" i="1" s="1"/>
  <c r="F123" i="1"/>
  <c r="I122" i="1"/>
  <c r="I121" i="1" s="1"/>
  <c r="H122" i="1"/>
  <c r="G122" i="1"/>
  <c r="F122" i="1" s="1"/>
  <c r="E122" i="1"/>
  <c r="E121" i="1" s="1"/>
  <c r="D122" i="1"/>
  <c r="H121" i="1"/>
  <c r="D121" i="1"/>
  <c r="F120" i="1"/>
  <c r="F119" i="1"/>
  <c r="F118" i="1"/>
  <c r="F117" i="1"/>
  <c r="I116" i="1"/>
  <c r="H116" i="1"/>
  <c r="H115" i="1" s="1"/>
  <c r="G116" i="1"/>
  <c r="E116" i="1"/>
  <c r="E115" i="1" s="1"/>
  <c r="D116" i="1"/>
  <c r="I115" i="1"/>
  <c r="G115" i="1"/>
  <c r="D115" i="1"/>
  <c r="F114" i="1"/>
  <c r="F113" i="1"/>
  <c r="I112" i="1"/>
  <c r="H112" i="1"/>
  <c r="H111" i="1" s="1"/>
  <c r="G112" i="1"/>
  <c r="G111" i="1" s="1"/>
  <c r="E112" i="1"/>
  <c r="D112" i="1"/>
  <c r="I111" i="1"/>
  <c r="F110" i="1"/>
  <c r="F109" i="1"/>
  <c r="F108" i="1"/>
  <c r="F107" i="1"/>
  <c r="F106" i="1"/>
  <c r="I105" i="1"/>
  <c r="H105" i="1"/>
  <c r="F105" i="1" s="1"/>
  <c r="G105" i="1"/>
  <c r="E105" i="1"/>
  <c r="D105" i="1"/>
  <c r="D101" i="1" s="1"/>
  <c r="D100" i="1" s="1"/>
  <c r="F104" i="1"/>
  <c r="F103" i="1"/>
  <c r="I102" i="1"/>
  <c r="H102" i="1"/>
  <c r="H101" i="1" s="1"/>
  <c r="H100" i="1" s="1"/>
  <c r="G102" i="1"/>
  <c r="E102" i="1"/>
  <c r="D102" i="1"/>
  <c r="I101" i="1"/>
  <c r="I100" i="1" s="1"/>
  <c r="G101" i="1"/>
  <c r="F99" i="1"/>
  <c r="F98" i="1"/>
  <c r="F97" i="1"/>
  <c r="I96" i="1"/>
  <c r="H96" i="1"/>
  <c r="G96" i="1"/>
  <c r="F96" i="1" s="1"/>
  <c r="E96" i="1"/>
  <c r="D96" i="1"/>
  <c r="D93" i="1" s="1"/>
  <c r="D92" i="1" s="1"/>
  <c r="F95" i="1"/>
  <c r="I94" i="1"/>
  <c r="I93" i="1" s="1"/>
  <c r="I92" i="1" s="1"/>
  <c r="H94" i="1"/>
  <c r="G94" i="1"/>
  <c r="F94" i="1" s="1"/>
  <c r="E94" i="1"/>
  <c r="E93" i="1" s="1"/>
  <c r="E92" i="1" s="1"/>
  <c r="D94" i="1"/>
  <c r="H93" i="1"/>
  <c r="H92" i="1" s="1"/>
  <c r="D17" i="1"/>
  <c r="E17" i="1"/>
  <c r="G17" i="1"/>
  <c r="H17" i="1"/>
  <c r="I17" i="1"/>
  <c r="J17" i="1"/>
  <c r="F18" i="1"/>
  <c r="K18" i="1" s="1"/>
  <c r="D19" i="1"/>
  <c r="E19" i="1"/>
  <c r="G19" i="1"/>
  <c r="H19" i="1"/>
  <c r="I19" i="1"/>
  <c r="I16" i="1" s="1"/>
  <c r="I15" i="1" s="1"/>
  <c r="J19" i="1"/>
  <c r="F20" i="1"/>
  <c r="K20" i="1" s="1"/>
  <c r="F21" i="1"/>
  <c r="K21" i="1" s="1"/>
  <c r="F22" i="1"/>
  <c r="K22" i="1" s="1"/>
  <c r="D25" i="1"/>
  <c r="E25" i="1"/>
  <c r="G25" i="1"/>
  <c r="H25" i="1"/>
  <c r="I25" i="1"/>
  <c r="J25" i="1"/>
  <c r="J24" i="1" s="1"/>
  <c r="J23" i="1" s="1"/>
  <c r="F26" i="1"/>
  <c r="K26" i="1" s="1"/>
  <c r="F27" i="1"/>
  <c r="K27" i="1" s="1"/>
  <c r="D28" i="1"/>
  <c r="E28" i="1"/>
  <c r="G28" i="1"/>
  <c r="H28" i="1"/>
  <c r="I28" i="1"/>
  <c r="J28" i="1"/>
  <c r="F29" i="1"/>
  <c r="K29" i="1" s="1"/>
  <c r="F30" i="1"/>
  <c r="K30" i="1"/>
  <c r="F31" i="1"/>
  <c r="K31" i="1" s="1"/>
  <c r="F32" i="1"/>
  <c r="K32" i="1" s="1"/>
  <c r="F33" i="1"/>
  <c r="K33" i="1"/>
  <c r="D35" i="1"/>
  <c r="E35" i="1"/>
  <c r="G35" i="1"/>
  <c r="H35" i="1"/>
  <c r="I35" i="1"/>
  <c r="J35" i="1"/>
  <c r="F36" i="1"/>
  <c r="K36" i="1" s="1"/>
  <c r="F37" i="1"/>
  <c r="K37" i="1" s="1"/>
  <c r="D39" i="1"/>
  <c r="D38" i="1" s="1"/>
  <c r="E39" i="1"/>
  <c r="E38" i="1" s="1"/>
  <c r="G39" i="1"/>
  <c r="G38" i="1" s="1"/>
  <c r="H39" i="1"/>
  <c r="H38" i="1" s="1"/>
  <c r="I39" i="1"/>
  <c r="I38" i="1" s="1"/>
  <c r="J39" i="1"/>
  <c r="J38" i="1" s="1"/>
  <c r="F40" i="1"/>
  <c r="K40" i="1" s="1"/>
  <c r="F41" i="1"/>
  <c r="K41" i="1" s="1"/>
  <c r="F42" i="1"/>
  <c r="K42" i="1" s="1"/>
  <c r="F43" i="1"/>
  <c r="K43" i="1" s="1"/>
  <c r="D45" i="1"/>
  <c r="D44" i="1" s="1"/>
  <c r="E45" i="1"/>
  <c r="E44" i="1" s="1"/>
  <c r="G45" i="1"/>
  <c r="H45" i="1"/>
  <c r="H44" i="1" s="1"/>
  <c r="I45" i="1"/>
  <c r="I44" i="1" s="1"/>
  <c r="J45" i="1"/>
  <c r="J44" i="1" s="1"/>
  <c r="F46" i="1"/>
  <c r="K46" i="1" s="1"/>
  <c r="D50" i="1"/>
  <c r="D49" i="1" s="1"/>
  <c r="D48" i="1" s="1"/>
  <c r="E50" i="1"/>
  <c r="E49" i="1" s="1"/>
  <c r="E48" i="1" s="1"/>
  <c r="G50" i="1"/>
  <c r="G49" i="1" s="1"/>
  <c r="H50" i="1"/>
  <c r="H49" i="1" s="1"/>
  <c r="H48" i="1" s="1"/>
  <c r="I50" i="1"/>
  <c r="I49" i="1" s="1"/>
  <c r="I48" i="1" s="1"/>
  <c r="J50" i="1"/>
  <c r="J49" i="1" s="1"/>
  <c r="J48" i="1" s="1"/>
  <c r="F51" i="1"/>
  <c r="K51" i="1" s="1"/>
  <c r="D53" i="1"/>
  <c r="E53" i="1"/>
  <c r="G53" i="1"/>
  <c r="H53" i="1"/>
  <c r="I53" i="1"/>
  <c r="J53" i="1"/>
  <c r="F54" i="1"/>
  <c r="K54" i="1"/>
  <c r="F55" i="1"/>
  <c r="K55" i="1"/>
  <c r="D56" i="1"/>
  <c r="E56" i="1"/>
  <c r="G56" i="1"/>
  <c r="H56" i="1"/>
  <c r="I56" i="1"/>
  <c r="J56" i="1"/>
  <c r="F57" i="1"/>
  <c r="K57" i="1" s="1"/>
  <c r="I58" i="1"/>
  <c r="D59" i="1"/>
  <c r="D58" i="1" s="1"/>
  <c r="E59" i="1"/>
  <c r="E58" i="1" s="1"/>
  <c r="G59" i="1"/>
  <c r="G58" i="1" s="1"/>
  <c r="H59" i="1"/>
  <c r="H58" i="1" s="1"/>
  <c r="I59" i="1"/>
  <c r="J59" i="1"/>
  <c r="J58" i="1" s="1"/>
  <c r="F60" i="1"/>
  <c r="K60" i="1"/>
  <c r="D61" i="1"/>
  <c r="E61" i="1"/>
  <c r="G61" i="1"/>
  <c r="H61" i="1"/>
  <c r="I61" i="1"/>
  <c r="J61" i="1"/>
  <c r="F62" i="1"/>
  <c r="K62" i="1" s="1"/>
  <c r="F63" i="1"/>
  <c r="K63" i="1" s="1"/>
  <c r="F64" i="1"/>
  <c r="K64" i="1"/>
  <c r="F65" i="1"/>
  <c r="K65" i="1" s="1"/>
  <c r="D66" i="1"/>
  <c r="D67" i="1"/>
  <c r="E67" i="1"/>
  <c r="E66" i="1" s="1"/>
  <c r="G67" i="1"/>
  <c r="H67" i="1"/>
  <c r="H66" i="1" s="1"/>
  <c r="I67" i="1"/>
  <c r="I66" i="1" s="1"/>
  <c r="J67" i="1"/>
  <c r="J66" i="1" s="1"/>
  <c r="F68" i="1"/>
  <c r="K68" i="1"/>
  <c r="F69" i="1"/>
  <c r="K69" i="1" s="1"/>
  <c r="I70" i="1"/>
  <c r="D72" i="1"/>
  <c r="D71" i="1" s="1"/>
  <c r="D70" i="1" s="1"/>
  <c r="E72" i="1"/>
  <c r="E71" i="1" s="1"/>
  <c r="E70" i="1" s="1"/>
  <c r="G72" i="1"/>
  <c r="G71" i="1" s="1"/>
  <c r="G70" i="1" s="1"/>
  <c r="H72" i="1"/>
  <c r="H71" i="1" s="1"/>
  <c r="H70" i="1" s="1"/>
  <c r="I72" i="1"/>
  <c r="I71" i="1" s="1"/>
  <c r="J72" i="1"/>
  <c r="J71" i="1" s="1"/>
  <c r="J70" i="1" s="1"/>
  <c r="F73" i="1"/>
  <c r="K73" i="1" s="1"/>
  <c r="F74" i="1"/>
  <c r="K74" i="1" s="1"/>
  <c r="F75" i="1"/>
  <c r="K75" i="1"/>
  <c r="F76" i="1"/>
  <c r="K76" i="1" s="1"/>
  <c r="E77" i="1"/>
  <c r="D78" i="1"/>
  <c r="E78" i="1"/>
  <c r="G78" i="1"/>
  <c r="H78" i="1"/>
  <c r="I78" i="1"/>
  <c r="J78" i="1"/>
  <c r="J77" i="1" s="1"/>
  <c r="F79" i="1"/>
  <c r="K79" i="1" s="1"/>
  <c r="D80" i="1"/>
  <c r="E80" i="1"/>
  <c r="G80" i="1"/>
  <c r="H80" i="1"/>
  <c r="I80" i="1"/>
  <c r="J80" i="1"/>
  <c r="F81" i="1"/>
  <c r="K81" i="1" s="1"/>
  <c r="F82" i="1"/>
  <c r="K82" i="1" s="1"/>
  <c r="F83" i="1"/>
  <c r="K83" i="1" s="1"/>
  <c r="D129" i="1" l="1"/>
  <c r="D124" i="1" s="1"/>
  <c r="I153" i="1"/>
  <c r="F101" i="1"/>
  <c r="F115" i="1"/>
  <c r="E111" i="1"/>
  <c r="G125" i="1"/>
  <c r="F125" i="1" s="1"/>
  <c r="H129" i="1"/>
  <c r="H124" i="1" s="1"/>
  <c r="G144" i="1"/>
  <c r="D153" i="1"/>
  <c r="F38" i="1"/>
  <c r="I24" i="1"/>
  <c r="I23" i="1" s="1"/>
  <c r="I14" i="1" s="1"/>
  <c r="D24" i="1"/>
  <c r="D23" i="1" s="1"/>
  <c r="G100" i="1"/>
  <c r="F102" i="1"/>
  <c r="F112" i="1"/>
  <c r="F116" i="1"/>
  <c r="I129" i="1"/>
  <c r="I124" i="1" s="1"/>
  <c r="G135" i="1"/>
  <c r="F135" i="1" s="1"/>
  <c r="F156" i="1"/>
  <c r="F168" i="1"/>
  <c r="F111" i="1"/>
  <c r="E153" i="1"/>
  <c r="D16" i="1"/>
  <c r="D15" i="1" s="1"/>
  <c r="E101" i="1"/>
  <c r="E100" i="1" s="1"/>
  <c r="D111" i="1"/>
  <c r="D91" i="1" s="1"/>
  <c r="D90" i="1" s="1"/>
  <c r="D89" i="1" s="1"/>
  <c r="G121" i="1"/>
  <c r="F121" i="1" s="1"/>
  <c r="F133" i="1"/>
  <c r="F141" i="1"/>
  <c r="H153" i="1"/>
  <c r="F169" i="1"/>
  <c r="F155" i="1"/>
  <c r="G154" i="1"/>
  <c r="E91" i="1"/>
  <c r="E90" i="1" s="1"/>
  <c r="E89" i="1" s="1"/>
  <c r="H91" i="1"/>
  <c r="F100" i="1"/>
  <c r="I91" i="1"/>
  <c r="I90" i="1" s="1"/>
  <c r="I89" i="1" s="1"/>
  <c r="G129" i="1"/>
  <c r="G93" i="1"/>
  <c r="J16" i="1"/>
  <c r="J15" i="1" s="1"/>
  <c r="H16" i="1"/>
  <c r="H15" i="1" s="1"/>
  <c r="H52" i="1"/>
  <c r="H47" i="1" s="1"/>
  <c r="D77" i="1"/>
  <c r="I52" i="1"/>
  <c r="I47" i="1" s="1"/>
  <c r="I13" i="1" s="1"/>
  <c r="H34" i="1"/>
  <c r="E24" i="1"/>
  <c r="E23" i="1" s="1"/>
  <c r="F56" i="1"/>
  <c r="K56" i="1" s="1"/>
  <c r="F45" i="1"/>
  <c r="K45" i="1" s="1"/>
  <c r="K38" i="1"/>
  <c r="G77" i="1"/>
  <c r="I77" i="1"/>
  <c r="I34" i="1"/>
  <c r="G34" i="1"/>
  <c r="F34" i="1" s="1"/>
  <c r="F78" i="1"/>
  <c r="K78" i="1" s="1"/>
  <c r="G44" i="1"/>
  <c r="F44" i="1" s="1"/>
  <c r="K44" i="1" s="1"/>
  <c r="F39" i="1"/>
  <c r="K39" i="1" s="1"/>
  <c r="G16" i="1"/>
  <c r="F72" i="1"/>
  <c r="K72" i="1" s="1"/>
  <c r="H77" i="1"/>
  <c r="E16" i="1"/>
  <c r="E15" i="1" s="1"/>
  <c r="F71" i="1"/>
  <c r="K71" i="1" s="1"/>
  <c r="F61" i="1"/>
  <c r="K61" i="1" s="1"/>
  <c r="F35" i="1"/>
  <c r="K35" i="1" s="1"/>
  <c r="F28" i="1"/>
  <c r="K28" i="1" s="1"/>
  <c r="G52" i="1"/>
  <c r="F50" i="1"/>
  <c r="K50" i="1" s="1"/>
  <c r="F80" i="1"/>
  <c r="K80" i="1" s="1"/>
  <c r="F53" i="1"/>
  <c r="K53" i="1" s="1"/>
  <c r="J34" i="1"/>
  <c r="F70" i="1"/>
  <c r="K70" i="1" s="1"/>
  <c r="F58" i="1"/>
  <c r="K58" i="1" s="1"/>
  <c r="E52" i="1"/>
  <c r="E47" i="1" s="1"/>
  <c r="H24" i="1"/>
  <c r="H23" i="1" s="1"/>
  <c r="F49" i="1"/>
  <c r="K49" i="1" s="1"/>
  <c r="G48" i="1"/>
  <c r="E34" i="1"/>
  <c r="E14" i="1" s="1"/>
  <c r="F17" i="1"/>
  <c r="K17" i="1" s="1"/>
  <c r="D34" i="1"/>
  <c r="F59" i="1"/>
  <c r="K59" i="1" s="1"/>
  <c r="J52" i="1"/>
  <c r="J47" i="1" s="1"/>
  <c r="D52" i="1"/>
  <c r="D47" i="1" s="1"/>
  <c r="F25" i="1"/>
  <c r="K25" i="1" s="1"/>
  <c r="F19" i="1"/>
  <c r="K19" i="1" s="1"/>
  <c r="G66" i="1"/>
  <c r="F66" i="1" s="1"/>
  <c r="K66" i="1" s="1"/>
  <c r="F67" i="1"/>
  <c r="K67" i="1" s="1"/>
  <c r="G24" i="1"/>
  <c r="D14" i="1" l="1"/>
  <c r="H90" i="1"/>
  <c r="H89" i="1" s="1"/>
  <c r="K34" i="1"/>
  <c r="F144" i="1"/>
  <c r="G143" i="1"/>
  <c r="F143" i="1" s="1"/>
  <c r="F154" i="1"/>
  <c r="G153" i="1"/>
  <c r="F153" i="1" s="1"/>
  <c r="G92" i="1"/>
  <c r="F93" i="1"/>
  <c r="F129" i="1"/>
  <c r="G124" i="1"/>
  <c r="F124" i="1" s="1"/>
  <c r="F16" i="1"/>
  <c r="K16" i="1" s="1"/>
  <c r="J14" i="1"/>
  <c r="J13" i="1" s="1"/>
  <c r="F52" i="1"/>
  <c r="K52" i="1" s="1"/>
  <c r="H14" i="1"/>
  <c r="H13" i="1" s="1"/>
  <c r="H11" i="1" s="1"/>
  <c r="G15" i="1"/>
  <c r="G14" i="1" s="1"/>
  <c r="F77" i="1"/>
  <c r="K77" i="1" s="1"/>
  <c r="E13" i="1"/>
  <c r="E11" i="1" s="1"/>
  <c r="D13" i="1"/>
  <c r="D12" i="1" s="1"/>
  <c r="I11" i="1"/>
  <c r="I12" i="1"/>
  <c r="E12" i="1"/>
  <c r="D11" i="1"/>
  <c r="H12" i="1"/>
  <c r="F48" i="1"/>
  <c r="K48" i="1" s="1"/>
  <c r="G47" i="1"/>
  <c r="F47" i="1" s="1"/>
  <c r="K47" i="1" s="1"/>
  <c r="F24" i="1"/>
  <c r="K24" i="1" s="1"/>
  <c r="G23" i="1"/>
  <c r="F23" i="1" s="1"/>
  <c r="K23" i="1" s="1"/>
  <c r="G91" i="1" l="1"/>
  <c r="F92" i="1"/>
  <c r="F15" i="1"/>
  <c r="K15" i="1" s="1"/>
  <c r="G13" i="1"/>
  <c r="F14" i="1"/>
  <c r="K14" i="1" s="1"/>
  <c r="J11" i="1"/>
  <c r="J12" i="1"/>
  <c r="G90" i="1" l="1"/>
  <c r="F91" i="1"/>
  <c r="F13" i="1"/>
  <c r="K13" i="1" s="1"/>
  <c r="G12" i="1"/>
  <c r="F12" i="1" s="1"/>
  <c r="K12" i="1" s="1"/>
  <c r="G11" i="1"/>
  <c r="F11" i="1" s="1"/>
  <c r="K11" i="1" s="1"/>
  <c r="G89" i="1" l="1"/>
  <c r="F89" i="1" s="1"/>
  <c r="F90" i="1"/>
</calcChain>
</file>

<file path=xl/sharedStrings.xml><?xml version="1.0" encoding="utf-8"?>
<sst xmlns="http://schemas.openxmlformats.org/spreadsheetml/2006/main" count="411" uniqueCount="252">
  <si>
    <t>Cont de executie - Venituri - Bugetul local</t>
  </si>
  <si>
    <t>Trimestrul: 1, Anul: 2021</t>
  </si>
  <si>
    <t>Denumirea indicatorilor</t>
  </si>
  <si>
    <t>A</t>
  </si>
  <si>
    <t>Cod indicator</t>
  </si>
  <si>
    <t>B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</si>
  <si>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</si>
  <si>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</si>
  <si>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</si>
  <si>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</si>
  <si>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</si>
  <si>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</si>
  <si>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</si>
  <si>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</si>
  <si>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</si>
  <si>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</si>
  <si>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00.02+00.15+00.16+00.17+45.02)</t>
  </si>
  <si>
    <t>00.01</t>
  </si>
  <si>
    <t>2</t>
  </si>
  <si>
    <t>VENITURI PROPRII   (cod 00.02-11.02-37.02+00.15+40.02)</t>
  </si>
  <si>
    <t>49.90</t>
  </si>
  <si>
    <t>3</t>
  </si>
  <si>
    <t>I.  VENITURI CURENTE (cod 00.03+00.12)</t>
  </si>
  <si>
    <t>00.02</t>
  </si>
  <si>
    <t>4</t>
  </si>
  <si>
    <t>A. VENITURI FISCALE (cod 00.04+00.09+00.10+00.11)</t>
  </si>
  <si>
    <t>00.03</t>
  </si>
  <si>
    <t>5</t>
  </si>
  <si>
    <t>A1.  IMPOZIT  PE VENIT, PROFIT SI CASTIGURI DIN CAPITAL (cod 00.05+00.06+00.07)</t>
  </si>
  <si>
    <t>00.04</t>
  </si>
  <si>
    <t>9</t>
  </si>
  <si>
    <t>A1.2.  IMPOZIT PE VENIT, PROFIT,  SI CASTIGURI DIN CAPITAL DE LA PERSOANE FIZICE (cod 03.02+04.02)</t>
  </si>
  <si>
    <t>00.06</t>
  </si>
  <si>
    <t>10</t>
  </si>
  <si>
    <t>Impozit pe venit (cod 03.02.17+03.02.18)</t>
  </si>
  <si>
    <t>03.02</t>
  </si>
  <si>
    <t>12</t>
  </si>
  <si>
    <t>Impozitul pe veniturile din transferul proprietatilor imobiliare din patrimoniul personal</t>
  </si>
  <si>
    <t>03.02.18</t>
  </si>
  <si>
    <t>13</t>
  </si>
  <si>
    <t>Cote si sume defalcate din impozitul pe venit (cod 04.02.01+04.02.04)</t>
  </si>
  <si>
    <t>04.02</t>
  </si>
  <si>
    <t>14</t>
  </si>
  <si>
    <t>Cote defalcate din impozitul pe venit</t>
  </si>
  <si>
    <t>04.02.01</t>
  </si>
  <si>
    <t>15</t>
  </si>
  <si>
    <t>Sume alocate din cotele defalcate din impozitul pe venit pentru echilibrarea bugetelor locale</t>
  </si>
  <si>
    <t>04.02.04</t>
  </si>
  <si>
    <t>16</t>
  </si>
  <si>
    <t>Sume repartizate din Fondul la dispozitia Consiliului Judetean</t>
  </si>
  <si>
    <t>04.02.05</t>
  </si>
  <si>
    <t>20</t>
  </si>
  <si>
    <t>A3.  IMPOZITE SI TAXE PE PROPRIETATE (cod 07.02)</t>
  </si>
  <si>
    <t>00.09</t>
  </si>
  <si>
    <t>21</t>
  </si>
  <si>
    <t>Impozite si  taxe pe proprietate (cod 07.02.01+07.02.02+07.02.03+07.02.50)</t>
  </si>
  <si>
    <t>07.02</t>
  </si>
  <si>
    <t>22</t>
  </si>
  <si>
    <t>Impozit si taxa pe cladiri  (cod 07.02.01.01+07.02.01.02)</t>
  </si>
  <si>
    <t>07.02.01</t>
  </si>
  <si>
    <t>23</t>
  </si>
  <si>
    <t>Impozit si taxa pe cladiri de la persoane fizice *)</t>
  </si>
  <si>
    <t>07.02.01.01</t>
  </si>
  <si>
    <t>24</t>
  </si>
  <si>
    <t>Impozit si taxa pe cladiri de la persoane juridice</t>
  </si>
  <si>
    <t>07.02.01.02</t>
  </si>
  <si>
    <t>25</t>
  </si>
  <si>
    <t>Impozit si taxa pe teren (cod 07.02.02.01+07.02.02.02+07.02.02.03)</t>
  </si>
  <si>
    <t>07.02.02</t>
  </si>
  <si>
    <t>26</t>
  </si>
  <si>
    <t>Impozitul si taxa pe teren de la persoane fizice *)</t>
  </si>
  <si>
    <t>07.02.02.01</t>
  </si>
  <si>
    <t>27</t>
  </si>
  <si>
    <t>Impozitul si taxa pe teren de la persoane juridice *)</t>
  </si>
  <si>
    <t>07.02.02.02</t>
  </si>
  <si>
    <t>28</t>
  </si>
  <si>
    <t xml:space="preserve">Impozitul pe terenul din extravilan   *) </t>
  </si>
  <si>
    <t>07.02.02.03</t>
  </si>
  <si>
    <t>29</t>
  </si>
  <si>
    <t xml:space="preserve">Taxe judiciare de timbru si alte taxe de timbru </t>
  </si>
  <si>
    <t>07.02.03</t>
  </si>
  <si>
    <t>30</t>
  </si>
  <si>
    <t xml:space="preserve">Alte impozite si taxe  pe proprietate </t>
  </si>
  <si>
    <t>07.02.50</t>
  </si>
  <si>
    <t>31</t>
  </si>
  <si>
    <t>A4.  IMPOZITE SI TAXE PE BUNURI SI SERVICII   (cod 11.02+12.02+15.02+16.02)</t>
  </si>
  <si>
    <t>00.10</t>
  </si>
  <si>
    <t>32</t>
  </si>
  <si>
    <t>Sume defalcate din TVA (cod 11.02.01+11.02.02+11.02.05+11.02.06)</t>
  </si>
  <si>
    <t>11.02</t>
  </si>
  <si>
    <t>34</t>
  </si>
  <si>
    <t>Sume defalcate din taxa pe valoarea adaugata pentru finantarea cheltuielilor descentralizate la nivelul comunelor, oraselor, municipiilor, sectoarelor si Municipiului Bucuresti</t>
  </si>
  <si>
    <t>11.02.02</t>
  </si>
  <si>
    <t>37</t>
  </si>
  <si>
    <t>Sume defalcate din taxa pe valoarea adaugata pentru echilibrarea bugetelor locale</t>
  </si>
  <si>
    <t>11.02.06</t>
  </si>
  <si>
    <t>45</t>
  </si>
  <si>
    <t>Taxe pe utilizarea bunurilor, autorizarea utilizarii bunurilor sau pe desfasurarea de activitati (cod 16.02.02+16.02.03+16.02.50)</t>
  </si>
  <si>
    <t>16.02</t>
  </si>
  <si>
    <t>46</t>
  </si>
  <si>
    <t>Impozit pe mijloacele de transport  (cod 16.02.02.01+16.02.02.02)</t>
  </si>
  <si>
    <t>16.02.02</t>
  </si>
  <si>
    <t>47</t>
  </si>
  <si>
    <t>Taxa asupra mijloacelor de transport detinute de persoane fizice *)</t>
  </si>
  <si>
    <t>16.02.02.01</t>
  </si>
  <si>
    <t>48</t>
  </si>
  <si>
    <t>Taxa asupra mijloacelor de transport detinute de persoane juridice *)</t>
  </si>
  <si>
    <t>16.02.02.02</t>
  </si>
  <si>
    <t>49</t>
  </si>
  <si>
    <t>Taxe si tarife pentru eliberarea de licente si autorizatii de functionare</t>
  </si>
  <si>
    <t>16.02.03</t>
  </si>
  <si>
    <t>50</t>
  </si>
  <si>
    <t>Alte taxe pe utilizarea bunurilor, autorizarea utilizarii bunurilor sau pe desfasurare de activitati</t>
  </si>
  <si>
    <t>16.02.50</t>
  </si>
  <si>
    <t>51</t>
  </si>
  <si>
    <t>A6.  ALTE IMPOZITE SI  TAXE  FISCALE (cod 18.02)</t>
  </si>
  <si>
    <t>00.11</t>
  </si>
  <si>
    <t>52</t>
  </si>
  <si>
    <t>Alte impozite si taxe fiscale (cod 18.02.50)</t>
  </si>
  <si>
    <t>18.02</t>
  </si>
  <si>
    <t>53</t>
  </si>
  <si>
    <t>Alte impozite si taxe</t>
  </si>
  <si>
    <t>18.02.50</t>
  </si>
  <si>
    <t>54</t>
  </si>
  <si>
    <t>C.   VENITURI NEFISCALE (cod 00.13+00.14)</t>
  </si>
  <si>
    <t>00.12</t>
  </si>
  <si>
    <t>55</t>
  </si>
  <si>
    <t>C1.  VENITURI DIN PROPRIETATE  (cod 30.02+31.02)</t>
  </si>
  <si>
    <t>00.13</t>
  </si>
  <si>
    <t>56</t>
  </si>
  <si>
    <t>Venituri din proprietate (cod 30.02.01+30.02.05+30.02.08+30.02.50)</t>
  </si>
  <si>
    <t>30.02</t>
  </si>
  <si>
    <t>59</t>
  </si>
  <si>
    <t>Venituri din concesiuni si inchirieri</t>
  </si>
  <si>
    <t>30.02.05</t>
  </si>
  <si>
    <t>61</t>
  </si>
  <si>
    <t>Alte venituri din concesiuni si inchirieri de catre institutiile publice</t>
  </si>
  <si>
    <t>30.02.05.30</t>
  </si>
  <si>
    <t>68</t>
  </si>
  <si>
    <t>C2.  VANZARI DE BUNURI SI SERVICII (cod 33.02+34.02+35.02+36.02+37.02)</t>
  </si>
  <si>
    <t>00.14</t>
  </si>
  <si>
    <t>69</t>
  </si>
  <si>
    <t>Venituri din prestari de servicii si alte activitati (cod 33.02.08+33.02.10+33.02.12+33.02.24+33.02.27+33.02.28+33.02.50)</t>
  </si>
  <si>
    <t>33.02</t>
  </si>
  <si>
    <t>70</t>
  </si>
  <si>
    <t>Venituri din prestari de servicii</t>
  </si>
  <si>
    <t>33.02.08</t>
  </si>
  <si>
    <t>79</t>
  </si>
  <si>
    <t>Alte venituri din prestari de servicii si alte activitati</t>
  </si>
  <si>
    <t>33.02.50</t>
  </si>
  <si>
    <t>80</t>
  </si>
  <si>
    <t>Venituri din taxe administrative, eliberari permise (cod 34.02.02+34.02.50)</t>
  </si>
  <si>
    <t>34.02</t>
  </si>
  <si>
    <t>81</t>
  </si>
  <si>
    <t>Taxe extrajudiciare de timbru</t>
  </si>
  <si>
    <t>34.02.02</t>
  </si>
  <si>
    <t>83</t>
  </si>
  <si>
    <t>Amenzi, penalitati si confiscari (cod 35.02.01 la 35.02.03+35.02.50)</t>
  </si>
  <si>
    <t>35.02</t>
  </si>
  <si>
    <t>84</t>
  </si>
  <si>
    <t>Venituri din amenzi si alte sanctiuni aplicate potrivit dispozitiilor legale</t>
  </si>
  <si>
    <t>35.02.01</t>
  </si>
  <si>
    <t>85</t>
  </si>
  <si>
    <t>Venituri din amenzi şi alte sancţiuni aplicate de către alte instituţii de specialitate</t>
  </si>
  <si>
    <t>35.02.01.02</t>
  </si>
  <si>
    <t>90</t>
  </si>
  <si>
    <t>Diverse venituri (cod 36.02.01+36.02.05+36.02.06+36.02.07+36.02.11+36.02.50)</t>
  </si>
  <si>
    <t>36.02</t>
  </si>
  <si>
    <t>94</t>
  </si>
  <si>
    <t>Taxe speciale</t>
  </si>
  <si>
    <t>36.02.06</t>
  </si>
  <si>
    <t>105</t>
  </si>
  <si>
    <t>Alte venituri</t>
  </si>
  <si>
    <t>36.02.50</t>
  </si>
  <si>
    <t>108</t>
  </si>
  <si>
    <t>Vărsăminte din secţiunea de funcţionare pentru finanţarea secţiunii de dezvoltare a bugetului local (cu semnul minus)</t>
  </si>
  <si>
    <t>37.02.03</t>
  </si>
  <si>
    <t>109</t>
  </si>
  <si>
    <t>Vărsăminte din secţiunea de funcţionare</t>
  </si>
  <si>
    <t>37.02.04</t>
  </si>
  <si>
    <t>112</t>
  </si>
  <si>
    <t>II. VENITURI DIN CAPITAL (cod 39.02)</t>
  </si>
  <si>
    <t>00.15</t>
  </si>
  <si>
    <t>113</t>
  </si>
  <si>
    <t>Venituri din valorificarea unor bunuri  (cod 39.02.01+39.02.03+39.02.04+39.02.07+39.02.10)</t>
  </si>
  <si>
    <t>39.02</t>
  </si>
  <si>
    <t>114</t>
  </si>
  <si>
    <t>Venituri din valorificarea unor bunuri ale institutiilor publice</t>
  </si>
  <si>
    <t>39.02.01</t>
  </si>
  <si>
    <t>115</t>
  </si>
  <si>
    <t>Venituri din vanzarea locuintelor construite din fondurile statului</t>
  </si>
  <si>
    <t>39.02.03</t>
  </si>
  <si>
    <t>135</t>
  </si>
  <si>
    <t>IV.  SUBVENTII (cod 00.18)</t>
  </si>
  <si>
    <t>00.17</t>
  </si>
  <si>
    <t>136</t>
  </si>
  <si>
    <t>SUBVENTII DE LA ALTE NIVELE ALE ADMINISTRATIEI PUBLICE (cod 42.02+43.02)</t>
  </si>
  <si>
    <t>00.18</t>
  </si>
  <si>
    <t>137</t>
  </si>
  <si>
    <t xml:space="preserve">Subvenţii de la bugetul de stat (cod 42.02.01+42.02.05+ 42.02.10+42.02.12 la 42.02.21+42.02.28+ 42.02.29+42.02.32 la 42.02.36+42.02.40 la 42.02.42+ 42.02.44 la 42.02.46+42.02.51+42.02.52+ 42.02.54+42.02.55+ 42.02.62+42.02.63+42.02.64+42.02.65+42.02.66+42.02.67+42.02.69+42.02.73+42.02.79+42.02.80+42.02.81+42.02.82+42.02.84) </t>
  </si>
  <si>
    <t>42.02</t>
  </si>
  <si>
    <t>171</t>
  </si>
  <si>
    <t>Subventii pentru acordarea ajutorului pentru incalzirea locuintei cu lemne, carbuni, combustibili petrolieri</t>
  </si>
  <si>
    <t>42.02.34</t>
  </si>
  <si>
    <t>176</t>
  </si>
  <si>
    <t>Subventii din bugetul de stat pentru finantarea sanatatii</t>
  </si>
  <si>
    <t>42.02.41</t>
  </si>
  <si>
    <t>195</t>
  </si>
  <si>
    <t>Finantarea programelor nationale de dezvoltare locala</t>
  </si>
  <si>
    <t>42.02.65</t>
  </si>
  <si>
    <t>198</t>
  </si>
  <si>
    <t>Subventii de la bugetul de stat catre bugetele locale necesare sustinerii derularii preiectelor finantate din fonduri externe nerambursabile (FEN), postaderare, aferente perioadei de programare 2014-2020</t>
  </si>
  <si>
    <t>42.02.69</t>
  </si>
  <si>
    <t>300</t>
  </si>
  <si>
    <t>Sume primite de la UE/alti donatori in contul platilor efectuate si prefinantari aferente cadrului financiar 2014-2020</t>
  </si>
  <si>
    <t>48.02</t>
  </si>
  <si>
    <t>301</t>
  </si>
  <si>
    <t>Fondul European de Dezvoltare Regionala (FEDR)</t>
  </si>
  <si>
    <t>48.02.01</t>
  </si>
  <si>
    <t>302</t>
  </si>
  <si>
    <t xml:space="preserve">  Sume primite in contul platilor efectuate in anul curent</t>
  </si>
  <si>
    <t>48.02.01.01</t>
  </si>
  <si>
    <t>305</t>
  </si>
  <si>
    <t>Fondul Social European (FSE)</t>
  </si>
  <si>
    <t>48.02.02</t>
  </si>
  <si>
    <t>306</t>
  </si>
  <si>
    <t>48.02.02.01</t>
  </si>
  <si>
    <t>307</t>
  </si>
  <si>
    <t xml:space="preserve">  Sume primite in contul platilor efectuate in anii anteriori</t>
  </si>
  <si>
    <t>48.02.02.02</t>
  </si>
  <si>
    <t>308</t>
  </si>
  <si>
    <t xml:space="preserve">  Prefinantare</t>
  </si>
  <si>
    <t>48.02.02.03</t>
  </si>
  <si>
    <t>VENITURILE SECŢIUNII DE FUNCŢIONARE - TOTAL</t>
  </si>
  <si>
    <t>Transferuri voluntare,  altele decat subventiile (cod 37.02.01+37.02.50)</t>
  </si>
  <si>
    <t>37.02</t>
  </si>
  <si>
    <t>VENITURILE SECŢIUNII DE DEZVOLTARE - TOTAL</t>
  </si>
  <si>
    <t>Prevederi bugetare inițiale</t>
  </si>
  <si>
    <t>Prevederi bugetare definitive</t>
  </si>
  <si>
    <t>MUNICIPIUL CÂMPULUNG MOLDOVENESC                                                               ANEXA NR. 1 LA HCL NR. _____/2021</t>
  </si>
  <si>
    <t>CONSILIUL LOCAL</t>
  </si>
  <si>
    <t>SECȚIUNEA DE FUNCȚIONARE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</si>
  <si>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</si>
  <si>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</si>
  <si>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</si>
  <si>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</si>
  <si>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</si>
  <si>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</si>
  <si>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</si>
  <si>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</t>
  </si>
  <si>
    <t>AL MUNICIPIULUI,</t>
  </si>
  <si>
    <t>ERHAN RODICA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</si>
</sst>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0" fontId="4" fillId="0" borderId="0" xfId="0" applyFont="1"/>
    <xf numFmtId="49" fontId="6" fillId="0" borderId="0" xfId="0" applyNumberFormat="1" applyFont="1" applyAlignment="1">
      <alignment wrapText="1" shrinkToFit="1"/>
    </xf>
    <xf numFmtId="0" fontId="6" fillId="0" borderId="0" xfId="0" applyFont="1"/>
    <xf numFmtId="49" fontId="0" fillId="0" borderId="0" xfId="0" applyNumberFormat="1"/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0" fontId="3" fillId="0" borderId="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84"/>
  <sheetViews>
    <sheetView tabSelected="1" topLeftCell="B1" workbookViewId="0">
      <selection activeCell="D178" sqref="D178:D179"/>
    </sheetView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4" width="12.7109375" customWidth="1"/>
    <col min="5" max="5" width="14.42578125" customWidth="1"/>
    <col min="6" max="8" width="14.42578125" hidden="1" customWidth="1"/>
    <col min="9" max="9" width="13" customWidth="1"/>
    <col min="10" max="11" width="14.42578125" hidden="1" customWidth="1"/>
  </cols>
  <sheetData>
    <row r="1" spans="1:11" x14ac:dyDescent="0.25">
      <c r="A1" s="10" t="s">
        <v>239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x14ac:dyDescent="0.25">
      <c r="A2" s="10" t="s">
        <v>240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69.95" customHeight="1" x14ac:dyDescent="0.25">
      <c r="A3" s="11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</row>
    <row r="4" spans="1:11" x14ac:dyDescent="0.25">
      <c r="A4" s="12" t="s">
        <v>1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15.75" thickBot="1" x14ac:dyDescent="0.3"/>
    <row r="6" spans="1:11" s="1" customFormat="1" ht="15.75" customHeight="1" thickBot="1" x14ac:dyDescent="0.3">
      <c r="A6" s="13" t="s">
        <v>2</v>
      </c>
      <c r="B6" s="13"/>
      <c r="C6" s="13" t="s">
        <v>4</v>
      </c>
      <c r="D6" s="14" t="s">
        <v>237</v>
      </c>
      <c r="E6" s="14" t="s">
        <v>238</v>
      </c>
      <c r="F6" s="13" t="s">
        <v>6</v>
      </c>
      <c r="G6" s="13"/>
      <c r="H6" s="13"/>
      <c r="I6" s="13" t="s">
        <v>11</v>
      </c>
      <c r="J6" s="13" t="s">
        <v>12</v>
      </c>
      <c r="K6" s="13" t="s">
        <v>13</v>
      </c>
    </row>
    <row r="7" spans="1:11" s="1" customFormat="1" ht="15.75" thickBot="1" x14ac:dyDescent="0.3">
      <c r="A7" s="13"/>
      <c r="B7" s="13"/>
      <c r="C7" s="13"/>
      <c r="D7" s="15"/>
      <c r="E7" s="15"/>
      <c r="F7" s="13" t="s">
        <v>7</v>
      </c>
      <c r="G7" s="13" t="s">
        <v>9</v>
      </c>
      <c r="H7" s="13" t="s">
        <v>10</v>
      </c>
      <c r="I7" s="13"/>
      <c r="J7" s="13"/>
      <c r="K7" s="13"/>
    </row>
    <row r="8" spans="1:11" s="1" customFormat="1" ht="15.75" thickBot="1" x14ac:dyDescent="0.3">
      <c r="A8" s="13"/>
      <c r="B8" s="13"/>
      <c r="C8" s="13"/>
      <c r="D8" s="15"/>
      <c r="E8" s="15"/>
      <c r="F8" s="13"/>
      <c r="G8" s="13"/>
      <c r="H8" s="13"/>
      <c r="I8" s="13"/>
      <c r="J8" s="13"/>
      <c r="K8" s="13"/>
    </row>
    <row r="9" spans="1:11" s="1" customFormat="1" ht="15.75" thickBot="1" x14ac:dyDescent="0.3">
      <c r="A9" s="13"/>
      <c r="B9" s="13"/>
      <c r="C9" s="13"/>
      <c r="D9" s="16"/>
      <c r="E9" s="16"/>
      <c r="F9" s="13"/>
      <c r="G9" s="13"/>
      <c r="H9" s="13"/>
      <c r="I9" s="13"/>
      <c r="J9" s="13"/>
      <c r="K9" s="13"/>
    </row>
    <row r="10" spans="1:11" s="1" customFormat="1" ht="15.75" thickBot="1" x14ac:dyDescent="0.3">
      <c r="A10" s="13" t="s">
        <v>3</v>
      </c>
      <c r="B10" s="13"/>
      <c r="C10" s="2" t="s">
        <v>5</v>
      </c>
      <c r="D10" s="2">
        <v>1</v>
      </c>
      <c r="E10" s="2">
        <v>2</v>
      </c>
      <c r="F10" s="2" t="s">
        <v>8</v>
      </c>
      <c r="G10" s="2">
        <v>4</v>
      </c>
      <c r="H10" s="2">
        <v>5</v>
      </c>
      <c r="I10" s="2">
        <v>6</v>
      </c>
      <c r="J10" s="2">
        <v>7</v>
      </c>
      <c r="K10" s="2" t="s">
        <v>14</v>
      </c>
    </row>
    <row r="11" spans="1:11" s="1" customFormat="1" ht="22.5" x14ac:dyDescent="0.25">
      <c r="A11" s="5" t="s">
        <v>15</v>
      </c>
      <c r="B11" s="5" t="s">
        <v>16</v>
      </c>
      <c r="C11" s="5" t="s">
        <v>17</v>
      </c>
      <c r="D11" s="6">
        <f>D13+D66+D70+D77</f>
        <v>55517579</v>
      </c>
      <c r="E11" s="6">
        <f>E13+E66+E70+E77</f>
        <v>14150758</v>
      </c>
      <c r="F11" s="6">
        <f t="shared" ref="F11:F42" si="0">G11+H11</f>
        <v>25012557</v>
      </c>
      <c r="G11" s="6">
        <f>G13+G66+G70+G77</f>
        <v>7706846</v>
      </c>
      <c r="H11" s="6">
        <f>H13+H66+H70+H77</f>
        <v>17305711</v>
      </c>
      <c r="I11" s="6">
        <f>I13+I66+I70+I77</f>
        <v>12178195</v>
      </c>
      <c r="J11" s="6">
        <f>J13+J66+J70+J77</f>
        <v>1848880</v>
      </c>
      <c r="K11" s="6">
        <f t="shared" ref="K11:K42" si="1">F11-I11-J11</f>
        <v>10985482</v>
      </c>
    </row>
    <row r="12" spans="1:11" s="1" customFormat="1" ht="22.5" x14ac:dyDescent="0.25">
      <c r="A12" s="5" t="s">
        <v>18</v>
      </c>
      <c r="B12" s="5" t="s">
        <v>19</v>
      </c>
      <c r="C12" s="5" t="s">
        <v>20</v>
      </c>
      <c r="D12" s="6">
        <f>D13-D35+D66</f>
        <v>24884200</v>
      </c>
      <c r="E12" s="6">
        <f>E13-E35+E66</f>
        <v>9241266</v>
      </c>
      <c r="F12" s="6">
        <f t="shared" si="0"/>
        <v>21103598</v>
      </c>
      <c r="G12" s="6">
        <f>G13-G35+G66</f>
        <v>7679671</v>
      </c>
      <c r="H12" s="6">
        <f>H13-H35+H66</f>
        <v>13423927</v>
      </c>
      <c r="I12" s="6">
        <f>I13-I35+I66</f>
        <v>8393953</v>
      </c>
      <c r="J12" s="6">
        <f>J13-J35+J66</f>
        <v>1825309</v>
      </c>
      <c r="K12" s="6">
        <f t="shared" si="1"/>
        <v>10884336</v>
      </c>
    </row>
    <row r="13" spans="1:11" s="1" customFormat="1" x14ac:dyDescent="0.25">
      <c r="A13" s="5" t="s">
        <v>21</v>
      </c>
      <c r="B13" s="5" t="s">
        <v>22</v>
      </c>
      <c r="C13" s="5" t="s">
        <v>23</v>
      </c>
      <c r="D13" s="6">
        <f>D14+D47</f>
        <v>41610200</v>
      </c>
      <c r="E13" s="6">
        <f>E14+E47</f>
        <v>11706266</v>
      </c>
      <c r="F13" s="6">
        <f t="shared" si="0"/>
        <v>23002013</v>
      </c>
      <c r="G13" s="6">
        <f>G14+G47</f>
        <v>7679671</v>
      </c>
      <c r="H13" s="6">
        <f>H14+H47</f>
        <v>15322342</v>
      </c>
      <c r="I13" s="6">
        <f>I14+I47</f>
        <v>10292368</v>
      </c>
      <c r="J13" s="6">
        <f>J14+J47</f>
        <v>1825309</v>
      </c>
      <c r="K13" s="6">
        <f t="shared" si="1"/>
        <v>10884336</v>
      </c>
    </row>
    <row r="14" spans="1:11" s="1" customFormat="1" ht="22.5" x14ac:dyDescent="0.25">
      <c r="A14" s="5" t="s">
        <v>24</v>
      </c>
      <c r="B14" s="5" t="s">
        <v>25</v>
      </c>
      <c r="C14" s="5" t="s">
        <v>26</v>
      </c>
      <c r="D14" s="6">
        <f>D15+D23+D34+D44</f>
        <v>34569000</v>
      </c>
      <c r="E14" s="6">
        <f>E15+E23+E34+E44</f>
        <v>9039066</v>
      </c>
      <c r="F14" s="6">
        <f t="shared" si="0"/>
        <v>16002479</v>
      </c>
      <c r="G14" s="6">
        <f>G15+G23+G34+G44</f>
        <v>4157679</v>
      </c>
      <c r="H14" s="6">
        <f>H15+H23+H34+H44</f>
        <v>11844800</v>
      </c>
      <c r="I14" s="6">
        <f>I15+I23+I34+I44</f>
        <v>8661356</v>
      </c>
      <c r="J14" s="6">
        <f>J15+J23+J34+J44</f>
        <v>1562012</v>
      </c>
      <c r="K14" s="6">
        <f t="shared" si="1"/>
        <v>5779111</v>
      </c>
    </row>
    <row r="15" spans="1:11" s="1" customFormat="1" ht="22.5" x14ac:dyDescent="0.25">
      <c r="A15" s="5" t="s">
        <v>27</v>
      </c>
      <c r="B15" s="5" t="s">
        <v>28</v>
      </c>
      <c r="C15" s="5" t="s">
        <v>29</v>
      </c>
      <c r="D15" s="6">
        <f>+D16</f>
        <v>12461000</v>
      </c>
      <c r="E15" s="6">
        <f>+E16</f>
        <v>3373066</v>
      </c>
      <c r="F15" s="6">
        <f t="shared" si="0"/>
        <v>3033989</v>
      </c>
      <c r="G15" s="6">
        <f>+G16</f>
        <v>0</v>
      </c>
      <c r="H15" s="6">
        <f>+H16</f>
        <v>3033989</v>
      </c>
      <c r="I15" s="6">
        <f>+I16</f>
        <v>3033989</v>
      </c>
      <c r="J15" s="6">
        <f>+J16</f>
        <v>0</v>
      </c>
      <c r="K15" s="6">
        <f t="shared" si="1"/>
        <v>0</v>
      </c>
    </row>
    <row r="16" spans="1:11" s="1" customFormat="1" ht="33" x14ac:dyDescent="0.25">
      <c r="A16" s="5" t="s">
        <v>30</v>
      </c>
      <c r="B16" s="5" t="s">
        <v>31</v>
      </c>
      <c r="C16" s="5" t="s">
        <v>32</v>
      </c>
      <c r="D16" s="6">
        <f>D17+D19</f>
        <v>12461000</v>
      </c>
      <c r="E16" s="6">
        <f>E17+E19</f>
        <v>3373066</v>
      </c>
      <c r="F16" s="6">
        <f t="shared" si="0"/>
        <v>3033989</v>
      </c>
      <c r="G16" s="6">
        <f>G17+G19</f>
        <v>0</v>
      </c>
      <c r="H16" s="6">
        <f>H17+H19</f>
        <v>3033989</v>
      </c>
      <c r="I16" s="6">
        <f>I17+I19</f>
        <v>3033989</v>
      </c>
      <c r="J16" s="6">
        <f>J17+J19</f>
        <v>0</v>
      </c>
      <c r="K16" s="6">
        <f t="shared" si="1"/>
        <v>0</v>
      </c>
    </row>
    <row r="17" spans="1:11" s="1" customFormat="1" x14ac:dyDescent="0.25">
      <c r="A17" s="5" t="s">
        <v>33</v>
      </c>
      <c r="B17" s="5" t="s">
        <v>34</v>
      </c>
      <c r="C17" s="5" t="s">
        <v>35</v>
      </c>
      <c r="D17" s="6">
        <f>+D18</f>
        <v>26000</v>
      </c>
      <c r="E17" s="6">
        <f>+E18</f>
        <v>7000</v>
      </c>
      <c r="F17" s="6">
        <f t="shared" si="0"/>
        <v>8076</v>
      </c>
      <c r="G17" s="6">
        <f>+G18</f>
        <v>0</v>
      </c>
      <c r="H17" s="6">
        <f>+H18</f>
        <v>8076</v>
      </c>
      <c r="I17" s="6">
        <f>+I18</f>
        <v>8076</v>
      </c>
      <c r="J17" s="6">
        <f>+J18</f>
        <v>0</v>
      </c>
      <c r="K17" s="6">
        <f t="shared" si="1"/>
        <v>0</v>
      </c>
    </row>
    <row r="18" spans="1:11" s="1" customFormat="1" x14ac:dyDescent="0.25">
      <c r="A18" s="5" t="s">
        <v>36</v>
      </c>
      <c r="B18" s="5" t="s">
        <v>37</v>
      </c>
      <c r="C18" s="5" t="s">
        <v>38</v>
      </c>
      <c r="D18" s="6">
        <v>26000</v>
      </c>
      <c r="E18" s="6">
        <v>7000</v>
      </c>
      <c r="F18" s="6">
        <f t="shared" si="0"/>
        <v>8076</v>
      </c>
      <c r="G18" s="6">
        <v>0</v>
      </c>
      <c r="H18" s="6">
        <v>8076</v>
      </c>
      <c r="I18" s="6">
        <v>8076</v>
      </c>
      <c r="J18" s="6">
        <v>0</v>
      </c>
      <c r="K18" s="6">
        <f t="shared" si="1"/>
        <v>0</v>
      </c>
    </row>
    <row r="19" spans="1:11" s="1" customFormat="1" ht="22.5" x14ac:dyDescent="0.25">
      <c r="A19" s="5" t="s">
        <v>39</v>
      </c>
      <c r="B19" s="5" t="s">
        <v>40</v>
      </c>
      <c r="C19" s="5" t="s">
        <v>41</v>
      </c>
      <c r="D19" s="6">
        <f>D20+D21+D22</f>
        <v>12435000</v>
      </c>
      <c r="E19" s="6">
        <f>E20+E21+E22</f>
        <v>3366066</v>
      </c>
      <c r="F19" s="6">
        <f t="shared" si="0"/>
        <v>3025913</v>
      </c>
      <c r="G19" s="6">
        <f>G20+G21+G22</f>
        <v>0</v>
      </c>
      <c r="H19" s="6">
        <f>H20+H21+H22</f>
        <v>3025913</v>
      </c>
      <c r="I19" s="6">
        <f>I20+I21+I22</f>
        <v>3025913</v>
      </c>
      <c r="J19" s="6">
        <f>J20+J21+J22</f>
        <v>0</v>
      </c>
      <c r="K19" s="6">
        <f t="shared" si="1"/>
        <v>0</v>
      </c>
    </row>
    <row r="20" spans="1:11" s="1" customFormat="1" x14ac:dyDescent="0.25">
      <c r="A20" s="5" t="s">
        <v>42</v>
      </c>
      <c r="B20" s="5" t="s">
        <v>43</v>
      </c>
      <c r="C20" s="5" t="s">
        <v>44</v>
      </c>
      <c r="D20" s="6">
        <v>10409000</v>
      </c>
      <c r="E20" s="6">
        <v>1940066</v>
      </c>
      <c r="F20" s="6">
        <f t="shared" si="0"/>
        <v>2805212</v>
      </c>
      <c r="G20" s="6">
        <v>0</v>
      </c>
      <c r="H20" s="6">
        <v>2805212</v>
      </c>
      <c r="I20" s="6">
        <v>2805212</v>
      </c>
      <c r="J20" s="6">
        <v>0</v>
      </c>
      <c r="K20" s="6">
        <f t="shared" si="1"/>
        <v>0</v>
      </c>
    </row>
    <row r="21" spans="1:11" s="1" customFormat="1" ht="22.5" x14ac:dyDescent="0.25">
      <c r="A21" s="5" t="s">
        <v>45</v>
      </c>
      <c r="B21" s="5" t="s">
        <v>46</v>
      </c>
      <c r="C21" s="5" t="s">
        <v>47</v>
      </c>
      <c r="D21" s="6">
        <v>826000</v>
      </c>
      <c r="E21" s="6">
        <v>226000</v>
      </c>
      <c r="F21" s="6">
        <f t="shared" si="0"/>
        <v>220701</v>
      </c>
      <c r="G21" s="6">
        <v>0</v>
      </c>
      <c r="H21" s="6">
        <v>220701</v>
      </c>
      <c r="I21" s="6">
        <v>220701</v>
      </c>
      <c r="J21" s="6">
        <v>0</v>
      </c>
      <c r="K21" s="6">
        <f t="shared" si="1"/>
        <v>0</v>
      </c>
    </row>
    <row r="22" spans="1:11" s="1" customFormat="1" ht="22.5" x14ac:dyDescent="0.25">
      <c r="A22" s="5" t="s">
        <v>48</v>
      </c>
      <c r="B22" s="5" t="s">
        <v>49</v>
      </c>
      <c r="C22" s="5" t="s">
        <v>50</v>
      </c>
      <c r="D22" s="6">
        <v>1200000</v>
      </c>
      <c r="E22" s="6">
        <v>1200000</v>
      </c>
      <c r="F22" s="6">
        <f t="shared" si="0"/>
        <v>0</v>
      </c>
      <c r="G22" s="6">
        <v>0</v>
      </c>
      <c r="H22" s="6">
        <v>0</v>
      </c>
      <c r="I22" s="6">
        <v>0</v>
      </c>
      <c r="J22" s="6">
        <v>0</v>
      </c>
      <c r="K22" s="6">
        <f t="shared" si="1"/>
        <v>0</v>
      </c>
    </row>
    <row r="23" spans="1:11" s="1" customFormat="1" ht="22.5" x14ac:dyDescent="0.25">
      <c r="A23" s="5" t="s">
        <v>51</v>
      </c>
      <c r="B23" s="5" t="s">
        <v>52</v>
      </c>
      <c r="C23" s="5" t="s">
        <v>53</v>
      </c>
      <c r="D23" s="6">
        <f>D24</f>
        <v>3835000</v>
      </c>
      <c r="E23" s="6">
        <f>E24</f>
        <v>2468000</v>
      </c>
      <c r="F23" s="6">
        <f t="shared" si="0"/>
        <v>8460217</v>
      </c>
      <c r="G23" s="6">
        <f>G24</f>
        <v>3285295</v>
      </c>
      <c r="H23" s="6">
        <f>H24</f>
        <v>5174922</v>
      </c>
      <c r="I23" s="6">
        <f>I24</f>
        <v>2845786</v>
      </c>
      <c r="J23" s="6">
        <f>J24</f>
        <v>1284039</v>
      </c>
      <c r="K23" s="6">
        <f t="shared" si="1"/>
        <v>4330392</v>
      </c>
    </row>
    <row r="24" spans="1:11" s="1" customFormat="1" ht="22.5" x14ac:dyDescent="0.25">
      <c r="A24" s="5" t="s">
        <v>54</v>
      </c>
      <c r="B24" s="5" t="s">
        <v>55</v>
      </c>
      <c r="C24" s="5" t="s">
        <v>56</v>
      </c>
      <c r="D24" s="6">
        <f>D25+D28+D32+D33</f>
        <v>3835000</v>
      </c>
      <c r="E24" s="6">
        <f>E25+E28+E32+E33</f>
        <v>2468000</v>
      </c>
      <c r="F24" s="6">
        <f t="shared" si="0"/>
        <v>8460217</v>
      </c>
      <c r="G24" s="6">
        <f>G25+G28+G32+G33</f>
        <v>3285295</v>
      </c>
      <c r="H24" s="6">
        <f>H25+H28+H32+H33</f>
        <v>5174922</v>
      </c>
      <c r="I24" s="6">
        <f>I25+I28+I32+I33</f>
        <v>2845786</v>
      </c>
      <c r="J24" s="6">
        <f>J25+J28+J32+J33</f>
        <v>1284039</v>
      </c>
      <c r="K24" s="6">
        <f t="shared" si="1"/>
        <v>4330392</v>
      </c>
    </row>
    <row r="25" spans="1:11" s="1" customFormat="1" ht="22.5" x14ac:dyDescent="0.25">
      <c r="A25" s="5" t="s">
        <v>57</v>
      </c>
      <c r="B25" s="5" t="s">
        <v>58</v>
      </c>
      <c r="C25" s="5" t="s">
        <v>59</v>
      </c>
      <c r="D25" s="6">
        <f>D26+D27</f>
        <v>2356000</v>
      </c>
      <c r="E25" s="6">
        <f>E26+E27</f>
        <v>1558000</v>
      </c>
      <c r="F25" s="6">
        <f t="shared" si="0"/>
        <v>6085968</v>
      </c>
      <c r="G25" s="6">
        <f>G26+G27</f>
        <v>2486848</v>
      </c>
      <c r="H25" s="6">
        <f>H26+H27</f>
        <v>3599120</v>
      </c>
      <c r="I25" s="6">
        <f>I26+I27</f>
        <v>1921470</v>
      </c>
      <c r="J25" s="6">
        <f>J26+J27</f>
        <v>1024483</v>
      </c>
      <c r="K25" s="6">
        <f t="shared" si="1"/>
        <v>3140015</v>
      </c>
    </row>
    <row r="26" spans="1:11" s="1" customFormat="1" x14ac:dyDescent="0.25">
      <c r="A26" s="5" t="s">
        <v>60</v>
      </c>
      <c r="B26" s="5" t="s">
        <v>61</v>
      </c>
      <c r="C26" s="5" t="s">
        <v>62</v>
      </c>
      <c r="D26" s="6">
        <v>897000</v>
      </c>
      <c r="E26" s="6">
        <v>600000</v>
      </c>
      <c r="F26" s="6">
        <f t="shared" si="0"/>
        <v>1428408</v>
      </c>
      <c r="G26" s="6">
        <v>395152</v>
      </c>
      <c r="H26" s="6">
        <v>1033256</v>
      </c>
      <c r="I26" s="6">
        <v>721810</v>
      </c>
      <c r="J26" s="6">
        <v>132446</v>
      </c>
      <c r="K26" s="6">
        <f t="shared" si="1"/>
        <v>574152</v>
      </c>
    </row>
    <row r="27" spans="1:11" s="1" customFormat="1" x14ac:dyDescent="0.25">
      <c r="A27" s="5" t="s">
        <v>63</v>
      </c>
      <c r="B27" s="5" t="s">
        <v>64</v>
      </c>
      <c r="C27" s="5" t="s">
        <v>65</v>
      </c>
      <c r="D27" s="6">
        <v>1459000</v>
      </c>
      <c r="E27" s="6">
        <v>958000</v>
      </c>
      <c r="F27" s="6">
        <f t="shared" si="0"/>
        <v>4657560</v>
      </c>
      <c r="G27" s="6">
        <v>2091696</v>
      </c>
      <c r="H27" s="6">
        <v>2565864</v>
      </c>
      <c r="I27" s="6">
        <v>1199660</v>
      </c>
      <c r="J27" s="6">
        <v>892037</v>
      </c>
      <c r="K27" s="6">
        <f t="shared" si="1"/>
        <v>2565863</v>
      </c>
    </row>
    <row r="28" spans="1:11" s="1" customFormat="1" ht="22.5" x14ac:dyDescent="0.25">
      <c r="A28" s="5" t="s">
        <v>66</v>
      </c>
      <c r="B28" s="5" t="s">
        <v>67</v>
      </c>
      <c r="C28" s="5" t="s">
        <v>68</v>
      </c>
      <c r="D28" s="6">
        <f>D29+D30+D31</f>
        <v>1085000</v>
      </c>
      <c r="E28" s="6">
        <f>E29+E30+E31</f>
        <v>750000</v>
      </c>
      <c r="F28" s="6">
        <f t="shared" si="0"/>
        <v>2137644</v>
      </c>
      <c r="G28" s="6">
        <f>G29+G30+G31</f>
        <v>677514</v>
      </c>
      <c r="H28" s="6">
        <f>H29+H30+H31</f>
        <v>1460130</v>
      </c>
      <c r="I28" s="6">
        <f>I29+I30+I31</f>
        <v>885032</v>
      </c>
      <c r="J28" s="6">
        <f>J29+J30+J31</f>
        <v>248429</v>
      </c>
      <c r="K28" s="6">
        <f t="shared" si="1"/>
        <v>1004183</v>
      </c>
    </row>
    <row r="29" spans="1:11" s="1" customFormat="1" ht="22.5" x14ac:dyDescent="0.25">
      <c r="A29" s="5" t="s">
        <v>69</v>
      </c>
      <c r="B29" s="5" t="s">
        <v>70</v>
      </c>
      <c r="C29" s="5" t="s">
        <v>71</v>
      </c>
      <c r="D29" s="6">
        <v>657000</v>
      </c>
      <c r="E29" s="6">
        <v>500000</v>
      </c>
      <c r="F29" s="6">
        <f t="shared" si="0"/>
        <v>1221986</v>
      </c>
      <c r="G29" s="6">
        <v>366173</v>
      </c>
      <c r="H29" s="6">
        <v>855813</v>
      </c>
      <c r="I29" s="6">
        <v>571606</v>
      </c>
      <c r="J29" s="6">
        <v>219209</v>
      </c>
      <c r="K29" s="6">
        <f t="shared" si="1"/>
        <v>431171</v>
      </c>
    </row>
    <row r="30" spans="1:11" s="1" customFormat="1" ht="22.5" x14ac:dyDescent="0.25">
      <c r="A30" s="5" t="s">
        <v>72</v>
      </c>
      <c r="B30" s="5" t="s">
        <v>73</v>
      </c>
      <c r="C30" s="5" t="s">
        <v>74</v>
      </c>
      <c r="D30" s="6">
        <v>178000</v>
      </c>
      <c r="E30" s="6">
        <v>100000</v>
      </c>
      <c r="F30" s="6">
        <f t="shared" si="0"/>
        <v>575260</v>
      </c>
      <c r="G30" s="6">
        <v>311341</v>
      </c>
      <c r="H30" s="6">
        <v>263919</v>
      </c>
      <c r="I30" s="6">
        <v>157101</v>
      </c>
      <c r="J30" s="6">
        <v>29220</v>
      </c>
      <c r="K30" s="6">
        <f t="shared" si="1"/>
        <v>388939</v>
      </c>
    </row>
    <row r="31" spans="1:11" s="1" customFormat="1" x14ac:dyDescent="0.25">
      <c r="A31" s="5" t="s">
        <v>75</v>
      </c>
      <c r="B31" s="5" t="s">
        <v>76</v>
      </c>
      <c r="C31" s="5" t="s">
        <v>77</v>
      </c>
      <c r="D31" s="6">
        <v>250000</v>
      </c>
      <c r="E31" s="6">
        <v>150000</v>
      </c>
      <c r="F31" s="6">
        <f t="shared" si="0"/>
        <v>340398</v>
      </c>
      <c r="G31" s="6">
        <v>0</v>
      </c>
      <c r="H31" s="6">
        <v>340398</v>
      </c>
      <c r="I31" s="6">
        <v>156325</v>
      </c>
      <c r="J31" s="6">
        <v>0</v>
      </c>
      <c r="K31" s="6">
        <f t="shared" si="1"/>
        <v>184073</v>
      </c>
    </row>
    <row r="32" spans="1:11" s="1" customFormat="1" x14ac:dyDescent="0.25">
      <c r="A32" s="5" t="s">
        <v>78</v>
      </c>
      <c r="B32" s="5" t="s">
        <v>79</v>
      </c>
      <c r="C32" s="5" t="s">
        <v>80</v>
      </c>
      <c r="D32" s="6">
        <v>218000</v>
      </c>
      <c r="E32" s="6">
        <v>60000</v>
      </c>
      <c r="F32" s="6">
        <f t="shared" si="0"/>
        <v>105910</v>
      </c>
      <c r="G32" s="6">
        <v>72932</v>
      </c>
      <c r="H32" s="6">
        <v>32978</v>
      </c>
      <c r="I32" s="6">
        <v>27646</v>
      </c>
      <c r="J32" s="6">
        <v>11127</v>
      </c>
      <c r="K32" s="6">
        <f t="shared" si="1"/>
        <v>67137</v>
      </c>
    </row>
    <row r="33" spans="1:11" s="1" customFormat="1" x14ac:dyDescent="0.25">
      <c r="A33" s="5" t="s">
        <v>81</v>
      </c>
      <c r="B33" s="5" t="s">
        <v>82</v>
      </c>
      <c r="C33" s="5" t="s">
        <v>83</v>
      </c>
      <c r="D33" s="6">
        <v>176000</v>
      </c>
      <c r="E33" s="6">
        <v>100000</v>
      </c>
      <c r="F33" s="6">
        <f t="shared" si="0"/>
        <v>130695</v>
      </c>
      <c r="G33" s="6">
        <v>48001</v>
      </c>
      <c r="H33" s="6">
        <v>82694</v>
      </c>
      <c r="I33" s="6">
        <v>11638</v>
      </c>
      <c r="J33" s="6">
        <v>0</v>
      </c>
      <c r="K33" s="6">
        <f t="shared" si="1"/>
        <v>119057</v>
      </c>
    </row>
    <row r="34" spans="1:11" s="1" customFormat="1" ht="22.5" x14ac:dyDescent="0.25">
      <c r="A34" s="5" t="s">
        <v>84</v>
      </c>
      <c r="B34" s="5" t="s">
        <v>85</v>
      </c>
      <c r="C34" s="5" t="s">
        <v>86</v>
      </c>
      <c r="D34" s="6">
        <f>D35+D38</f>
        <v>18273000</v>
      </c>
      <c r="E34" s="6">
        <f>E35+E38</f>
        <v>3198000</v>
      </c>
      <c r="F34" s="6">
        <f t="shared" si="0"/>
        <v>4507520</v>
      </c>
      <c r="G34" s="6">
        <f>G35+G38</f>
        <v>872047</v>
      </c>
      <c r="H34" s="6">
        <f>H35+H38</f>
        <v>3635473</v>
      </c>
      <c r="I34" s="6">
        <f>I35+I38</f>
        <v>2781497</v>
      </c>
      <c r="J34" s="6">
        <f>J35+J38</f>
        <v>277973</v>
      </c>
      <c r="K34" s="6">
        <f t="shared" si="1"/>
        <v>1448050</v>
      </c>
    </row>
    <row r="35" spans="1:11" s="1" customFormat="1" ht="22.5" x14ac:dyDescent="0.25">
      <c r="A35" s="5" t="s">
        <v>87</v>
      </c>
      <c r="B35" s="5" t="s">
        <v>88</v>
      </c>
      <c r="C35" s="5" t="s">
        <v>89</v>
      </c>
      <c r="D35" s="6">
        <f>+D36+D37</f>
        <v>16726000</v>
      </c>
      <c r="E35" s="6">
        <f>+E36+E37</f>
        <v>2465000</v>
      </c>
      <c r="F35" s="6">
        <f t="shared" si="0"/>
        <v>1900795</v>
      </c>
      <c r="G35" s="6">
        <f>+G36+G37</f>
        <v>0</v>
      </c>
      <c r="H35" s="6">
        <f>+H36+H37</f>
        <v>1900795</v>
      </c>
      <c r="I35" s="6">
        <f>+I36+I37</f>
        <v>1900795</v>
      </c>
      <c r="J35" s="6">
        <f>+J36+J37</f>
        <v>0</v>
      </c>
      <c r="K35" s="6">
        <f t="shared" si="1"/>
        <v>0</v>
      </c>
    </row>
    <row r="36" spans="1:11" s="1" customFormat="1" ht="43.5" x14ac:dyDescent="0.25">
      <c r="A36" s="5" t="s">
        <v>90</v>
      </c>
      <c r="B36" s="5" t="s">
        <v>91</v>
      </c>
      <c r="C36" s="5" t="s">
        <v>92</v>
      </c>
      <c r="D36" s="6">
        <v>5856000</v>
      </c>
      <c r="E36" s="6">
        <v>1465000</v>
      </c>
      <c r="F36" s="6">
        <f t="shared" si="0"/>
        <v>951961</v>
      </c>
      <c r="G36" s="6">
        <v>0</v>
      </c>
      <c r="H36" s="6">
        <v>951961</v>
      </c>
      <c r="I36" s="6">
        <v>951961</v>
      </c>
      <c r="J36" s="6">
        <v>0</v>
      </c>
      <c r="K36" s="6">
        <f t="shared" si="1"/>
        <v>0</v>
      </c>
    </row>
    <row r="37" spans="1:11" s="1" customFormat="1" ht="22.5" x14ac:dyDescent="0.25">
      <c r="A37" s="5" t="s">
        <v>93</v>
      </c>
      <c r="B37" s="5" t="s">
        <v>94</v>
      </c>
      <c r="C37" s="5" t="s">
        <v>95</v>
      </c>
      <c r="D37" s="6">
        <v>10870000</v>
      </c>
      <c r="E37" s="6">
        <v>1000000</v>
      </c>
      <c r="F37" s="6">
        <f t="shared" si="0"/>
        <v>948834</v>
      </c>
      <c r="G37" s="6">
        <v>0</v>
      </c>
      <c r="H37" s="6">
        <v>948834</v>
      </c>
      <c r="I37" s="6">
        <v>948834</v>
      </c>
      <c r="J37" s="6">
        <v>0</v>
      </c>
      <c r="K37" s="6">
        <f t="shared" si="1"/>
        <v>0</v>
      </c>
    </row>
    <row r="38" spans="1:11" s="1" customFormat="1" ht="33" x14ac:dyDescent="0.25">
      <c r="A38" s="5" t="s">
        <v>96</v>
      </c>
      <c r="B38" s="5" t="s">
        <v>97</v>
      </c>
      <c r="C38" s="5" t="s">
        <v>98</v>
      </c>
      <c r="D38" s="6">
        <f>D39+D42+D43</f>
        <v>1547000</v>
      </c>
      <c r="E38" s="6">
        <f>E39+E42+E43</f>
        <v>733000</v>
      </c>
      <c r="F38" s="6">
        <f t="shared" si="0"/>
        <v>2606725</v>
      </c>
      <c r="G38" s="6">
        <f>G39+G42+G43</f>
        <v>872047</v>
      </c>
      <c r="H38" s="6">
        <f>H39+H42+H43</f>
        <v>1734678</v>
      </c>
      <c r="I38" s="6">
        <f>I39+I42+I43</f>
        <v>880702</v>
      </c>
      <c r="J38" s="6">
        <f>J39+J42+J43</f>
        <v>277973</v>
      </c>
      <c r="K38" s="6">
        <f t="shared" si="1"/>
        <v>1448050</v>
      </c>
    </row>
    <row r="39" spans="1:11" s="1" customFormat="1" ht="22.5" x14ac:dyDescent="0.25">
      <c r="A39" s="5" t="s">
        <v>99</v>
      </c>
      <c r="B39" s="5" t="s">
        <v>100</v>
      </c>
      <c r="C39" s="5" t="s">
        <v>101</v>
      </c>
      <c r="D39" s="6">
        <f>D40+D41</f>
        <v>1125000</v>
      </c>
      <c r="E39" s="6">
        <f>E40+E41</f>
        <v>618000</v>
      </c>
      <c r="F39" s="6">
        <f t="shared" si="0"/>
        <v>2270184</v>
      </c>
      <c r="G39" s="6">
        <f>G40+G41</f>
        <v>779364</v>
      </c>
      <c r="H39" s="6">
        <f>H40+H41</f>
        <v>1490820</v>
      </c>
      <c r="I39" s="6">
        <f>I40+I41</f>
        <v>727401</v>
      </c>
      <c r="J39" s="6">
        <f>J40+J41</f>
        <v>264085</v>
      </c>
      <c r="K39" s="6">
        <f t="shared" si="1"/>
        <v>1278698</v>
      </c>
    </row>
    <row r="40" spans="1:11" s="1" customFormat="1" ht="22.5" x14ac:dyDescent="0.25">
      <c r="A40" s="5" t="s">
        <v>102</v>
      </c>
      <c r="B40" s="5" t="s">
        <v>103</v>
      </c>
      <c r="C40" s="5" t="s">
        <v>104</v>
      </c>
      <c r="D40" s="6">
        <v>839000</v>
      </c>
      <c r="E40" s="6">
        <v>518000</v>
      </c>
      <c r="F40" s="6">
        <f t="shared" si="0"/>
        <v>1466261</v>
      </c>
      <c r="G40" s="6">
        <v>399578</v>
      </c>
      <c r="H40" s="6">
        <v>1066683</v>
      </c>
      <c r="I40" s="6">
        <v>537369</v>
      </c>
      <c r="J40" s="6">
        <v>113027</v>
      </c>
      <c r="K40" s="6">
        <f t="shared" si="1"/>
        <v>815865</v>
      </c>
    </row>
    <row r="41" spans="1:11" s="1" customFormat="1" ht="22.5" x14ac:dyDescent="0.25">
      <c r="A41" s="5" t="s">
        <v>105</v>
      </c>
      <c r="B41" s="5" t="s">
        <v>106</v>
      </c>
      <c r="C41" s="5" t="s">
        <v>107</v>
      </c>
      <c r="D41" s="6">
        <v>286000</v>
      </c>
      <c r="E41" s="6">
        <v>100000</v>
      </c>
      <c r="F41" s="6">
        <f t="shared" si="0"/>
        <v>803923</v>
      </c>
      <c r="G41" s="6">
        <v>379786</v>
      </c>
      <c r="H41" s="6">
        <v>424137</v>
      </c>
      <c r="I41" s="6">
        <v>190032</v>
      </c>
      <c r="J41" s="6">
        <v>151058</v>
      </c>
      <c r="K41" s="6">
        <f t="shared" si="1"/>
        <v>462833</v>
      </c>
    </row>
    <row r="42" spans="1:11" s="1" customFormat="1" ht="22.5" x14ac:dyDescent="0.25">
      <c r="A42" s="5" t="s">
        <v>108</v>
      </c>
      <c r="B42" s="5" t="s">
        <v>109</v>
      </c>
      <c r="C42" s="5" t="s">
        <v>110</v>
      </c>
      <c r="D42" s="6">
        <v>375000</v>
      </c>
      <c r="E42" s="6">
        <v>100000</v>
      </c>
      <c r="F42" s="6">
        <f t="shared" si="0"/>
        <v>266373</v>
      </c>
      <c r="G42" s="6">
        <v>59405</v>
      </c>
      <c r="H42" s="6">
        <v>206968</v>
      </c>
      <c r="I42" s="6">
        <v>126584</v>
      </c>
      <c r="J42" s="6">
        <v>13888</v>
      </c>
      <c r="K42" s="6">
        <f t="shared" si="1"/>
        <v>125901</v>
      </c>
    </row>
    <row r="43" spans="1:11" s="1" customFormat="1" ht="33" x14ac:dyDescent="0.25">
      <c r="A43" s="5" t="s">
        <v>111</v>
      </c>
      <c r="B43" s="5" t="s">
        <v>112</v>
      </c>
      <c r="C43" s="5" t="s">
        <v>113</v>
      </c>
      <c r="D43" s="6">
        <v>47000</v>
      </c>
      <c r="E43" s="6">
        <v>15000</v>
      </c>
      <c r="F43" s="6">
        <f t="shared" ref="F43:F74" si="2">G43+H43</f>
        <v>70168</v>
      </c>
      <c r="G43" s="6">
        <v>33278</v>
      </c>
      <c r="H43" s="6">
        <v>36890</v>
      </c>
      <c r="I43" s="6">
        <v>26717</v>
      </c>
      <c r="J43" s="6">
        <v>0</v>
      </c>
      <c r="K43" s="6">
        <f t="shared" ref="K43:K74" si="3">F43-I43-J43</f>
        <v>43451</v>
      </c>
    </row>
    <row r="44" spans="1:11" s="1" customFormat="1" ht="22.5" x14ac:dyDescent="0.25">
      <c r="A44" s="5" t="s">
        <v>114</v>
      </c>
      <c r="B44" s="5" t="s">
        <v>115</v>
      </c>
      <c r="C44" s="5" t="s">
        <v>116</v>
      </c>
      <c r="D44" s="6">
        <f>D45</f>
        <v>0</v>
      </c>
      <c r="E44" s="6">
        <f>E45</f>
        <v>0</v>
      </c>
      <c r="F44" s="6">
        <f t="shared" si="2"/>
        <v>753</v>
      </c>
      <c r="G44" s="6">
        <f t="shared" ref="G44:J45" si="4">G45</f>
        <v>337</v>
      </c>
      <c r="H44" s="6">
        <f t="shared" si="4"/>
        <v>416</v>
      </c>
      <c r="I44" s="6">
        <f t="shared" si="4"/>
        <v>84</v>
      </c>
      <c r="J44" s="6">
        <f t="shared" si="4"/>
        <v>0</v>
      </c>
      <c r="K44" s="6">
        <f t="shared" si="3"/>
        <v>669</v>
      </c>
    </row>
    <row r="45" spans="1:11" s="1" customFormat="1" x14ac:dyDescent="0.25">
      <c r="A45" s="5" t="s">
        <v>117</v>
      </c>
      <c r="B45" s="5" t="s">
        <v>118</v>
      </c>
      <c r="C45" s="5" t="s">
        <v>119</v>
      </c>
      <c r="D45" s="6">
        <f>D46</f>
        <v>0</v>
      </c>
      <c r="E45" s="6">
        <f>E46</f>
        <v>0</v>
      </c>
      <c r="F45" s="6">
        <f t="shared" si="2"/>
        <v>753</v>
      </c>
      <c r="G45" s="6">
        <f t="shared" si="4"/>
        <v>337</v>
      </c>
      <c r="H45" s="6">
        <f t="shared" si="4"/>
        <v>416</v>
      </c>
      <c r="I45" s="6">
        <f t="shared" si="4"/>
        <v>84</v>
      </c>
      <c r="J45" s="6">
        <f t="shared" si="4"/>
        <v>0</v>
      </c>
      <c r="K45" s="6">
        <f t="shared" si="3"/>
        <v>669</v>
      </c>
    </row>
    <row r="46" spans="1:11" s="1" customFormat="1" x14ac:dyDescent="0.25">
      <c r="A46" s="5" t="s">
        <v>120</v>
      </c>
      <c r="B46" s="5" t="s">
        <v>121</v>
      </c>
      <c r="C46" s="5" t="s">
        <v>122</v>
      </c>
      <c r="D46" s="6">
        <v>0</v>
      </c>
      <c r="E46" s="6">
        <v>0</v>
      </c>
      <c r="F46" s="6">
        <f t="shared" si="2"/>
        <v>753</v>
      </c>
      <c r="G46" s="6">
        <v>337</v>
      </c>
      <c r="H46" s="6">
        <v>416</v>
      </c>
      <c r="I46" s="6">
        <v>84</v>
      </c>
      <c r="J46" s="6">
        <v>0</v>
      </c>
      <c r="K46" s="6">
        <f t="shared" si="3"/>
        <v>669</v>
      </c>
    </row>
    <row r="47" spans="1:11" s="1" customFormat="1" x14ac:dyDescent="0.25">
      <c r="A47" s="5" t="s">
        <v>123</v>
      </c>
      <c r="B47" s="5" t="s">
        <v>124</v>
      </c>
      <c r="C47" s="5" t="s">
        <v>125</v>
      </c>
      <c r="D47" s="6">
        <f>D48+D52</f>
        <v>7041200</v>
      </c>
      <c r="E47" s="6">
        <f>E48+E52</f>
        <v>2667200</v>
      </c>
      <c r="F47" s="6">
        <f t="shared" si="2"/>
        <v>6999534</v>
      </c>
      <c r="G47" s="6">
        <f>G48+G52</f>
        <v>3521992</v>
      </c>
      <c r="H47" s="6">
        <f>H48+H52</f>
        <v>3477542</v>
      </c>
      <c r="I47" s="6">
        <f>I48+I52</f>
        <v>1631012</v>
      </c>
      <c r="J47" s="6">
        <f>J48+J52</f>
        <v>263297</v>
      </c>
      <c r="K47" s="6">
        <f t="shared" si="3"/>
        <v>5105225</v>
      </c>
    </row>
    <row r="48" spans="1:11" s="1" customFormat="1" ht="22.5" x14ac:dyDescent="0.25">
      <c r="A48" s="5" t="s">
        <v>126</v>
      </c>
      <c r="B48" s="5" t="s">
        <v>127</v>
      </c>
      <c r="C48" s="5" t="s">
        <v>128</v>
      </c>
      <c r="D48" s="6">
        <f>D49</f>
        <v>2400000</v>
      </c>
      <c r="E48" s="6">
        <f>E49</f>
        <v>1000000</v>
      </c>
      <c r="F48" s="6">
        <f t="shared" si="2"/>
        <v>4014247</v>
      </c>
      <c r="G48" s="6">
        <f>G49</f>
        <v>2431195</v>
      </c>
      <c r="H48" s="6">
        <f>H49</f>
        <v>1583052</v>
      </c>
      <c r="I48" s="6">
        <f>I49</f>
        <v>531578</v>
      </c>
      <c r="J48" s="6">
        <f>J49</f>
        <v>263073</v>
      </c>
      <c r="K48" s="6">
        <f t="shared" si="3"/>
        <v>3219596</v>
      </c>
    </row>
    <row r="49" spans="1:11" s="1" customFormat="1" ht="22.5" x14ac:dyDescent="0.25">
      <c r="A49" s="5" t="s">
        <v>129</v>
      </c>
      <c r="B49" s="5" t="s">
        <v>130</v>
      </c>
      <c r="C49" s="5" t="s">
        <v>131</v>
      </c>
      <c r="D49" s="6">
        <f>+D50</f>
        <v>2400000</v>
      </c>
      <c r="E49" s="6">
        <f>+E50</f>
        <v>1000000</v>
      </c>
      <c r="F49" s="6">
        <f t="shared" si="2"/>
        <v>4014247</v>
      </c>
      <c r="G49" s="6">
        <f t="shared" ref="G49:J50" si="5">+G50</f>
        <v>2431195</v>
      </c>
      <c r="H49" s="6">
        <f t="shared" si="5"/>
        <v>1583052</v>
      </c>
      <c r="I49" s="6">
        <f t="shared" si="5"/>
        <v>531578</v>
      </c>
      <c r="J49" s="6">
        <f t="shared" si="5"/>
        <v>263073</v>
      </c>
      <c r="K49" s="6">
        <f t="shared" si="3"/>
        <v>3219596</v>
      </c>
    </row>
    <row r="50" spans="1:11" s="1" customFormat="1" x14ac:dyDescent="0.25">
      <c r="A50" s="5" t="s">
        <v>132</v>
      </c>
      <c r="B50" s="5" t="s">
        <v>133</v>
      </c>
      <c r="C50" s="5" t="s">
        <v>134</v>
      </c>
      <c r="D50" s="6">
        <f>+D51</f>
        <v>2400000</v>
      </c>
      <c r="E50" s="6">
        <f>+E51</f>
        <v>1000000</v>
      </c>
      <c r="F50" s="6">
        <f t="shared" si="2"/>
        <v>4014247</v>
      </c>
      <c r="G50" s="6">
        <f t="shared" si="5"/>
        <v>2431195</v>
      </c>
      <c r="H50" s="6">
        <f t="shared" si="5"/>
        <v>1583052</v>
      </c>
      <c r="I50" s="6">
        <f t="shared" si="5"/>
        <v>531578</v>
      </c>
      <c r="J50" s="6">
        <f t="shared" si="5"/>
        <v>263073</v>
      </c>
      <c r="K50" s="6">
        <f t="shared" si="3"/>
        <v>3219596</v>
      </c>
    </row>
    <row r="51" spans="1:11" s="1" customFormat="1" ht="22.5" x14ac:dyDescent="0.25">
      <c r="A51" s="5" t="s">
        <v>135</v>
      </c>
      <c r="B51" s="5" t="s">
        <v>136</v>
      </c>
      <c r="C51" s="5" t="s">
        <v>137</v>
      </c>
      <c r="D51" s="6">
        <v>2400000</v>
      </c>
      <c r="E51" s="6">
        <v>1000000</v>
      </c>
      <c r="F51" s="6">
        <f t="shared" si="2"/>
        <v>4014247</v>
      </c>
      <c r="G51" s="6">
        <v>2431195</v>
      </c>
      <c r="H51" s="6">
        <v>1583052</v>
      </c>
      <c r="I51" s="6">
        <v>531578</v>
      </c>
      <c r="J51" s="6">
        <v>263073</v>
      </c>
      <c r="K51" s="6">
        <f t="shared" si="3"/>
        <v>3219596</v>
      </c>
    </row>
    <row r="52" spans="1:11" s="1" customFormat="1" ht="22.5" x14ac:dyDescent="0.25">
      <c r="A52" s="5" t="s">
        <v>138</v>
      </c>
      <c r="B52" s="5" t="s">
        <v>139</v>
      </c>
      <c r="C52" s="5" t="s">
        <v>140</v>
      </c>
      <c r="D52" s="6">
        <f>D53+D56+D58+D61</f>
        <v>4641200</v>
      </c>
      <c r="E52" s="6">
        <f>E53+E56+E58+E61</f>
        <v>1667200</v>
      </c>
      <c r="F52" s="6">
        <f t="shared" si="2"/>
        <v>2985287</v>
      </c>
      <c r="G52" s="6">
        <f>G53+G56+G58+G61</f>
        <v>1090797</v>
      </c>
      <c r="H52" s="6">
        <f>H53+H56+H58+H61</f>
        <v>1894490</v>
      </c>
      <c r="I52" s="6">
        <f>I53+I56+I58+I61</f>
        <v>1099434</v>
      </c>
      <c r="J52" s="6">
        <f>J53+J56+J58+J61</f>
        <v>224</v>
      </c>
      <c r="K52" s="6">
        <f t="shared" si="3"/>
        <v>1885629</v>
      </c>
    </row>
    <row r="53" spans="1:11" s="1" customFormat="1" ht="43.5" x14ac:dyDescent="0.25">
      <c r="A53" s="5" t="s">
        <v>141</v>
      </c>
      <c r="B53" s="5" t="s">
        <v>142</v>
      </c>
      <c r="C53" s="5" t="s">
        <v>143</v>
      </c>
      <c r="D53" s="6">
        <f>D54+D55</f>
        <v>3981200</v>
      </c>
      <c r="E53" s="6">
        <f>E54+E55</f>
        <v>1499200</v>
      </c>
      <c r="F53" s="6">
        <f t="shared" si="2"/>
        <v>985896</v>
      </c>
      <c r="G53" s="6">
        <f>G54+G55</f>
        <v>40812</v>
      </c>
      <c r="H53" s="6">
        <f>H54+H55</f>
        <v>945084</v>
      </c>
      <c r="I53" s="6">
        <f>I54+I55</f>
        <v>956638</v>
      </c>
      <c r="J53" s="6">
        <f>J54+J55</f>
        <v>7</v>
      </c>
      <c r="K53" s="6">
        <f t="shared" si="3"/>
        <v>29251</v>
      </c>
    </row>
    <row r="54" spans="1:11" s="1" customFormat="1" x14ac:dyDescent="0.25">
      <c r="A54" s="5" t="s">
        <v>144</v>
      </c>
      <c r="B54" s="5" t="s">
        <v>145</v>
      </c>
      <c r="C54" s="5" t="s">
        <v>146</v>
      </c>
      <c r="D54" s="6">
        <v>1382000</v>
      </c>
      <c r="E54" s="6">
        <v>500000</v>
      </c>
      <c r="F54" s="6">
        <f t="shared" si="2"/>
        <v>263275</v>
      </c>
      <c r="G54" s="6">
        <v>0</v>
      </c>
      <c r="H54" s="6">
        <v>263275</v>
      </c>
      <c r="I54" s="6">
        <v>263268</v>
      </c>
      <c r="J54" s="6">
        <v>7</v>
      </c>
      <c r="K54" s="6">
        <f t="shared" si="3"/>
        <v>0</v>
      </c>
    </row>
    <row r="55" spans="1:11" s="1" customFormat="1" ht="22.5" x14ac:dyDescent="0.25">
      <c r="A55" s="5" t="s">
        <v>147</v>
      </c>
      <c r="B55" s="5" t="s">
        <v>148</v>
      </c>
      <c r="C55" s="5" t="s">
        <v>149</v>
      </c>
      <c r="D55" s="6">
        <v>2599200</v>
      </c>
      <c r="E55" s="6">
        <v>999200</v>
      </c>
      <c r="F55" s="6">
        <f t="shared" si="2"/>
        <v>722621</v>
      </c>
      <c r="G55" s="6">
        <v>40812</v>
      </c>
      <c r="H55" s="6">
        <v>681809</v>
      </c>
      <c r="I55" s="6">
        <v>693370</v>
      </c>
      <c r="J55" s="6">
        <v>0</v>
      </c>
      <c r="K55" s="6">
        <f t="shared" si="3"/>
        <v>29251</v>
      </c>
    </row>
    <row r="56" spans="1:11" s="1" customFormat="1" ht="22.5" x14ac:dyDescent="0.25">
      <c r="A56" s="5" t="s">
        <v>150</v>
      </c>
      <c r="B56" s="5" t="s">
        <v>151</v>
      </c>
      <c r="C56" s="5" t="s">
        <v>152</v>
      </c>
      <c r="D56" s="6">
        <f>D57</f>
        <v>2000</v>
      </c>
      <c r="E56" s="6">
        <f>E57</f>
        <v>1000</v>
      </c>
      <c r="F56" s="6">
        <f t="shared" si="2"/>
        <v>482</v>
      </c>
      <c r="G56" s="6">
        <f>G57</f>
        <v>0</v>
      </c>
      <c r="H56" s="6">
        <f>H57</f>
        <v>482</v>
      </c>
      <c r="I56" s="6">
        <f>I57</f>
        <v>482</v>
      </c>
      <c r="J56" s="6">
        <f>J57</f>
        <v>0</v>
      </c>
      <c r="K56" s="6">
        <f t="shared" si="3"/>
        <v>0</v>
      </c>
    </row>
    <row r="57" spans="1:11" s="1" customFormat="1" x14ac:dyDescent="0.25">
      <c r="A57" s="5" t="s">
        <v>153</v>
      </c>
      <c r="B57" s="5" t="s">
        <v>154</v>
      </c>
      <c r="C57" s="5" t="s">
        <v>155</v>
      </c>
      <c r="D57" s="6">
        <v>2000</v>
      </c>
      <c r="E57" s="6">
        <v>1000</v>
      </c>
      <c r="F57" s="6">
        <f t="shared" si="2"/>
        <v>482</v>
      </c>
      <c r="G57" s="6">
        <v>0</v>
      </c>
      <c r="H57" s="6">
        <v>482</v>
      </c>
      <c r="I57" s="6">
        <v>482</v>
      </c>
      <c r="J57" s="6">
        <v>0</v>
      </c>
      <c r="K57" s="6">
        <f t="shared" si="3"/>
        <v>0</v>
      </c>
    </row>
    <row r="58" spans="1:11" s="1" customFormat="1" ht="22.5" x14ac:dyDescent="0.25">
      <c r="A58" s="5" t="s">
        <v>156</v>
      </c>
      <c r="B58" s="5" t="s">
        <v>157</v>
      </c>
      <c r="C58" s="5" t="s">
        <v>158</v>
      </c>
      <c r="D58" s="6">
        <f>D59</f>
        <v>603000</v>
      </c>
      <c r="E58" s="6">
        <f>E59</f>
        <v>150000</v>
      </c>
      <c r="F58" s="6">
        <f t="shared" si="2"/>
        <v>1982757</v>
      </c>
      <c r="G58" s="6">
        <f t="shared" ref="G58:J59" si="6">G59</f>
        <v>1045443</v>
      </c>
      <c r="H58" s="6">
        <f t="shared" si="6"/>
        <v>937314</v>
      </c>
      <c r="I58" s="6">
        <f t="shared" si="6"/>
        <v>131646</v>
      </c>
      <c r="J58" s="6">
        <f t="shared" si="6"/>
        <v>0</v>
      </c>
      <c r="K58" s="6">
        <f t="shared" si="3"/>
        <v>1851111</v>
      </c>
    </row>
    <row r="59" spans="1:11" s="1" customFormat="1" ht="22.5" x14ac:dyDescent="0.25">
      <c r="A59" s="5" t="s">
        <v>159</v>
      </c>
      <c r="B59" s="5" t="s">
        <v>160</v>
      </c>
      <c r="C59" s="5" t="s">
        <v>161</v>
      </c>
      <c r="D59" s="6">
        <f>D60</f>
        <v>603000</v>
      </c>
      <c r="E59" s="6">
        <f>E60</f>
        <v>150000</v>
      </c>
      <c r="F59" s="6">
        <f t="shared" si="2"/>
        <v>1982757</v>
      </c>
      <c r="G59" s="6">
        <f t="shared" si="6"/>
        <v>1045443</v>
      </c>
      <c r="H59" s="6">
        <f t="shared" si="6"/>
        <v>937314</v>
      </c>
      <c r="I59" s="6">
        <f t="shared" si="6"/>
        <v>131646</v>
      </c>
      <c r="J59" s="6">
        <f t="shared" si="6"/>
        <v>0</v>
      </c>
      <c r="K59" s="6">
        <f t="shared" si="3"/>
        <v>1851111</v>
      </c>
    </row>
    <row r="60" spans="1:11" s="1" customFormat="1" ht="22.5" x14ac:dyDescent="0.25">
      <c r="A60" s="5" t="s">
        <v>162</v>
      </c>
      <c r="B60" s="5" t="s">
        <v>163</v>
      </c>
      <c r="C60" s="5" t="s">
        <v>164</v>
      </c>
      <c r="D60" s="6">
        <v>603000</v>
      </c>
      <c r="E60" s="6">
        <v>150000</v>
      </c>
      <c r="F60" s="6">
        <f t="shared" si="2"/>
        <v>1982757</v>
      </c>
      <c r="G60" s="6">
        <v>1045443</v>
      </c>
      <c r="H60" s="6">
        <v>937314</v>
      </c>
      <c r="I60" s="6">
        <v>131646</v>
      </c>
      <c r="J60" s="6">
        <v>0</v>
      </c>
      <c r="K60" s="6">
        <f t="shared" si="3"/>
        <v>1851111</v>
      </c>
    </row>
    <row r="61" spans="1:11" s="1" customFormat="1" ht="33" x14ac:dyDescent="0.25">
      <c r="A61" s="5" t="s">
        <v>165</v>
      </c>
      <c r="B61" s="5" t="s">
        <v>166</v>
      </c>
      <c r="C61" s="5" t="s">
        <v>167</v>
      </c>
      <c r="D61" s="6">
        <f>+D62+D63</f>
        <v>55000</v>
      </c>
      <c r="E61" s="6">
        <f>+E62+E63</f>
        <v>17000</v>
      </c>
      <c r="F61" s="6">
        <f t="shared" si="2"/>
        <v>16152</v>
      </c>
      <c r="G61" s="6">
        <f>+G62+G63</f>
        <v>4542</v>
      </c>
      <c r="H61" s="6">
        <f>+H62+H63</f>
        <v>11610</v>
      </c>
      <c r="I61" s="6">
        <f>+I62+I63</f>
        <v>10668</v>
      </c>
      <c r="J61" s="6">
        <f>+J62+J63</f>
        <v>217</v>
      </c>
      <c r="K61" s="6">
        <f t="shared" si="3"/>
        <v>5267</v>
      </c>
    </row>
    <row r="62" spans="1:11" s="1" customFormat="1" x14ac:dyDescent="0.25">
      <c r="A62" s="5" t="s">
        <v>168</v>
      </c>
      <c r="B62" s="5" t="s">
        <v>169</v>
      </c>
      <c r="C62" s="5" t="s">
        <v>170</v>
      </c>
      <c r="D62" s="6">
        <v>7000</v>
      </c>
      <c r="E62" s="6">
        <v>2000</v>
      </c>
      <c r="F62" s="6">
        <f t="shared" si="2"/>
        <v>7422</v>
      </c>
      <c r="G62" s="6">
        <v>4542</v>
      </c>
      <c r="H62" s="6">
        <v>2880</v>
      </c>
      <c r="I62" s="6">
        <v>2155</v>
      </c>
      <c r="J62" s="6">
        <v>0</v>
      </c>
      <c r="K62" s="6">
        <f t="shared" si="3"/>
        <v>5267</v>
      </c>
    </row>
    <row r="63" spans="1:11" s="1" customFormat="1" x14ac:dyDescent="0.25">
      <c r="A63" s="5" t="s">
        <v>171</v>
      </c>
      <c r="B63" s="5" t="s">
        <v>172</v>
      </c>
      <c r="C63" s="5" t="s">
        <v>173</v>
      </c>
      <c r="D63" s="6">
        <v>48000</v>
      </c>
      <c r="E63" s="6">
        <v>15000</v>
      </c>
      <c r="F63" s="6">
        <f t="shared" si="2"/>
        <v>8730</v>
      </c>
      <c r="G63" s="6">
        <v>0</v>
      </c>
      <c r="H63" s="6">
        <v>8730</v>
      </c>
      <c r="I63" s="6">
        <v>8513</v>
      </c>
      <c r="J63" s="6">
        <v>217</v>
      </c>
      <c r="K63" s="6">
        <f t="shared" si="3"/>
        <v>0</v>
      </c>
    </row>
    <row r="64" spans="1:11" s="1" customFormat="1" ht="33" x14ac:dyDescent="0.25">
      <c r="A64" s="5" t="s">
        <v>174</v>
      </c>
      <c r="B64" s="5" t="s">
        <v>175</v>
      </c>
      <c r="C64" s="5" t="s">
        <v>176</v>
      </c>
      <c r="D64" s="6">
        <v>-7698130</v>
      </c>
      <c r="E64" s="6">
        <v>-2544519</v>
      </c>
      <c r="F64" s="6">
        <f t="shared" si="2"/>
        <v>-421647</v>
      </c>
      <c r="G64" s="6">
        <v>0</v>
      </c>
      <c r="H64" s="6">
        <v>-421647</v>
      </c>
      <c r="I64" s="6">
        <v>-421647</v>
      </c>
      <c r="J64" s="6">
        <v>0</v>
      </c>
      <c r="K64" s="6">
        <f t="shared" si="3"/>
        <v>0</v>
      </c>
    </row>
    <row r="65" spans="1:11" s="1" customFormat="1" x14ac:dyDescent="0.25">
      <c r="A65" s="5" t="s">
        <v>177</v>
      </c>
      <c r="B65" s="5" t="s">
        <v>178</v>
      </c>
      <c r="C65" s="5" t="s">
        <v>179</v>
      </c>
      <c r="D65" s="6">
        <v>7698130</v>
      </c>
      <c r="E65" s="6">
        <v>2544519</v>
      </c>
      <c r="F65" s="6">
        <f t="shared" si="2"/>
        <v>421647</v>
      </c>
      <c r="G65" s="6">
        <v>0</v>
      </c>
      <c r="H65" s="6">
        <v>421647</v>
      </c>
      <c r="I65" s="6">
        <v>421647</v>
      </c>
      <c r="J65" s="6">
        <v>0</v>
      </c>
      <c r="K65" s="6">
        <f t="shared" si="3"/>
        <v>0</v>
      </c>
    </row>
    <row r="66" spans="1:11" s="1" customFormat="1" x14ac:dyDescent="0.25">
      <c r="A66" s="5" t="s">
        <v>180</v>
      </c>
      <c r="B66" s="5" t="s">
        <v>181</v>
      </c>
      <c r="C66" s="5" t="s">
        <v>182</v>
      </c>
      <c r="D66" s="6">
        <f>D67</f>
        <v>0</v>
      </c>
      <c r="E66" s="6">
        <f>E67</f>
        <v>0</v>
      </c>
      <c r="F66" s="6">
        <f t="shared" si="2"/>
        <v>2380</v>
      </c>
      <c r="G66" s="6">
        <f>G67</f>
        <v>0</v>
      </c>
      <c r="H66" s="6">
        <f>H67</f>
        <v>2380</v>
      </c>
      <c r="I66" s="6">
        <f>I67</f>
        <v>2380</v>
      </c>
      <c r="J66" s="6">
        <f>J67</f>
        <v>0</v>
      </c>
      <c r="K66" s="6">
        <f t="shared" si="3"/>
        <v>0</v>
      </c>
    </row>
    <row r="67" spans="1:11" s="1" customFormat="1" ht="33" x14ac:dyDescent="0.25">
      <c r="A67" s="5" t="s">
        <v>183</v>
      </c>
      <c r="B67" s="5" t="s">
        <v>184</v>
      </c>
      <c r="C67" s="5" t="s">
        <v>185</v>
      </c>
      <c r="D67" s="6">
        <f>D68+D69</f>
        <v>0</v>
      </c>
      <c r="E67" s="6">
        <f>E68+E69</f>
        <v>0</v>
      </c>
      <c r="F67" s="6">
        <f t="shared" si="2"/>
        <v>2380</v>
      </c>
      <c r="G67" s="6">
        <f>G68+G69</f>
        <v>0</v>
      </c>
      <c r="H67" s="6">
        <f>H68+H69</f>
        <v>2380</v>
      </c>
      <c r="I67" s="6">
        <f>I68+I69</f>
        <v>2380</v>
      </c>
      <c r="J67" s="6">
        <f>J68+J69</f>
        <v>0</v>
      </c>
      <c r="K67" s="6">
        <f t="shared" si="3"/>
        <v>0</v>
      </c>
    </row>
    <row r="68" spans="1:11" s="1" customFormat="1" ht="22.5" x14ac:dyDescent="0.25">
      <c r="A68" s="5" t="s">
        <v>186</v>
      </c>
      <c r="B68" s="5" t="s">
        <v>187</v>
      </c>
      <c r="C68" s="5" t="s">
        <v>188</v>
      </c>
      <c r="D68" s="6">
        <v>0</v>
      </c>
      <c r="E68" s="6">
        <v>0</v>
      </c>
      <c r="F68" s="6">
        <f t="shared" si="2"/>
        <v>1880</v>
      </c>
      <c r="G68" s="6">
        <v>0</v>
      </c>
      <c r="H68" s="6">
        <v>1880</v>
      </c>
      <c r="I68" s="6">
        <v>1880</v>
      </c>
      <c r="J68" s="6">
        <v>0</v>
      </c>
      <c r="K68" s="6">
        <f t="shared" si="3"/>
        <v>0</v>
      </c>
    </row>
    <row r="69" spans="1:11" s="1" customFormat="1" ht="22.5" x14ac:dyDescent="0.25">
      <c r="A69" s="5" t="s">
        <v>189</v>
      </c>
      <c r="B69" s="5" t="s">
        <v>190</v>
      </c>
      <c r="C69" s="5" t="s">
        <v>191</v>
      </c>
      <c r="D69" s="6">
        <v>0</v>
      </c>
      <c r="E69" s="6">
        <v>0</v>
      </c>
      <c r="F69" s="6">
        <f t="shared" si="2"/>
        <v>500</v>
      </c>
      <c r="G69" s="6">
        <v>0</v>
      </c>
      <c r="H69" s="6">
        <v>500</v>
      </c>
      <c r="I69" s="6">
        <v>500</v>
      </c>
      <c r="J69" s="6">
        <v>0</v>
      </c>
      <c r="K69" s="6">
        <f t="shared" si="3"/>
        <v>0</v>
      </c>
    </row>
    <row r="70" spans="1:11" s="1" customFormat="1" x14ac:dyDescent="0.25">
      <c r="A70" s="5" t="s">
        <v>192</v>
      </c>
      <c r="B70" s="5" t="s">
        <v>193</v>
      </c>
      <c r="C70" s="5" t="s">
        <v>194</v>
      </c>
      <c r="D70" s="6">
        <f>D71</f>
        <v>10543596</v>
      </c>
      <c r="E70" s="6">
        <f>E71</f>
        <v>1920902</v>
      </c>
      <c r="F70" s="6">
        <f t="shared" si="2"/>
        <v>1735448</v>
      </c>
      <c r="G70" s="6">
        <f t="shared" ref="G70:J71" si="7">G71</f>
        <v>3604</v>
      </c>
      <c r="H70" s="6">
        <f t="shared" si="7"/>
        <v>1731844</v>
      </c>
      <c r="I70" s="6">
        <f t="shared" si="7"/>
        <v>1722031</v>
      </c>
      <c r="J70" s="6">
        <f t="shared" si="7"/>
        <v>0</v>
      </c>
      <c r="K70" s="6">
        <f t="shared" si="3"/>
        <v>13417</v>
      </c>
    </row>
    <row r="71" spans="1:11" s="1" customFormat="1" ht="22.5" x14ac:dyDescent="0.25">
      <c r="A71" s="5" t="s">
        <v>195</v>
      </c>
      <c r="B71" s="5" t="s">
        <v>196</v>
      </c>
      <c r="C71" s="5" t="s">
        <v>197</v>
      </c>
      <c r="D71" s="6">
        <f>D72</f>
        <v>10543596</v>
      </c>
      <c r="E71" s="6">
        <f>E72</f>
        <v>1920902</v>
      </c>
      <c r="F71" s="6">
        <f t="shared" si="2"/>
        <v>1735448</v>
      </c>
      <c r="G71" s="6">
        <f t="shared" si="7"/>
        <v>3604</v>
      </c>
      <c r="H71" s="6">
        <f t="shared" si="7"/>
        <v>1731844</v>
      </c>
      <c r="I71" s="6">
        <f t="shared" si="7"/>
        <v>1722031</v>
      </c>
      <c r="J71" s="6">
        <f t="shared" si="7"/>
        <v>0</v>
      </c>
      <c r="K71" s="6">
        <f t="shared" si="3"/>
        <v>13417</v>
      </c>
    </row>
    <row r="72" spans="1:11" s="1" customFormat="1" ht="96" x14ac:dyDescent="0.25">
      <c r="A72" s="5" t="s">
        <v>198</v>
      </c>
      <c r="B72" s="5" t="s">
        <v>199</v>
      </c>
      <c r="C72" s="5" t="s">
        <v>200</v>
      </c>
      <c r="D72" s="6">
        <f>+D73+D74+D75+D76</f>
        <v>10543596</v>
      </c>
      <c r="E72" s="6">
        <f>+E73+E74+E75+E76</f>
        <v>1920902</v>
      </c>
      <c r="F72" s="6">
        <f t="shared" si="2"/>
        <v>1735448</v>
      </c>
      <c r="G72" s="6">
        <f>+G73+G74+G75+G76</f>
        <v>3604</v>
      </c>
      <c r="H72" s="6">
        <f>+H73+H74+H75+H76</f>
        <v>1731844</v>
      </c>
      <c r="I72" s="6">
        <f>+I73+I74+I75+I76</f>
        <v>1722031</v>
      </c>
      <c r="J72" s="6">
        <f>+J73+J74+J75+J76</f>
        <v>0</v>
      </c>
      <c r="K72" s="6">
        <f t="shared" si="3"/>
        <v>13417</v>
      </c>
    </row>
    <row r="73" spans="1:11" s="1" customFormat="1" ht="33" x14ac:dyDescent="0.25">
      <c r="A73" s="5" t="s">
        <v>201</v>
      </c>
      <c r="B73" s="5" t="s">
        <v>202</v>
      </c>
      <c r="C73" s="5" t="s">
        <v>203</v>
      </c>
      <c r="D73" s="6">
        <v>2000</v>
      </c>
      <c r="E73" s="6">
        <v>2000</v>
      </c>
      <c r="F73" s="6">
        <f t="shared" si="2"/>
        <v>924</v>
      </c>
      <c r="G73" s="6">
        <v>0</v>
      </c>
      <c r="H73" s="6">
        <v>924</v>
      </c>
      <c r="I73" s="6">
        <v>924</v>
      </c>
      <c r="J73" s="6">
        <v>0</v>
      </c>
      <c r="K73" s="6">
        <f t="shared" si="3"/>
        <v>0</v>
      </c>
    </row>
    <row r="74" spans="1:11" s="1" customFormat="1" ht="22.5" x14ac:dyDescent="0.25">
      <c r="A74" s="5" t="s">
        <v>204</v>
      </c>
      <c r="B74" s="5" t="s">
        <v>205</v>
      </c>
      <c r="C74" s="5" t="s">
        <v>206</v>
      </c>
      <c r="D74" s="6">
        <v>800000</v>
      </c>
      <c r="E74" s="6">
        <v>0</v>
      </c>
      <c r="F74" s="6">
        <f t="shared" si="2"/>
        <v>37728</v>
      </c>
      <c r="G74" s="6">
        <v>0</v>
      </c>
      <c r="H74" s="6">
        <v>37728</v>
      </c>
      <c r="I74" s="6">
        <v>37728</v>
      </c>
      <c r="J74" s="6">
        <v>0</v>
      </c>
      <c r="K74" s="6">
        <f t="shared" si="3"/>
        <v>0</v>
      </c>
    </row>
    <row r="75" spans="1:11" s="1" customFormat="1" ht="22.5" x14ac:dyDescent="0.25">
      <c r="A75" s="5" t="s">
        <v>207</v>
      </c>
      <c r="B75" s="5" t="s">
        <v>208</v>
      </c>
      <c r="C75" s="5" t="s">
        <v>209</v>
      </c>
      <c r="D75" s="6">
        <v>9318900</v>
      </c>
      <c r="E75" s="6">
        <v>1900000</v>
      </c>
      <c r="F75" s="6">
        <f t="shared" ref="F75:F83" si="8">G75+H75</f>
        <v>1679774</v>
      </c>
      <c r="G75" s="6">
        <v>0</v>
      </c>
      <c r="H75" s="6">
        <v>1679774</v>
      </c>
      <c r="I75" s="6">
        <v>1679774</v>
      </c>
      <c r="J75" s="6">
        <v>0</v>
      </c>
      <c r="K75" s="6">
        <f t="shared" ref="K75:K83" si="9">F75-I75-J75</f>
        <v>0</v>
      </c>
    </row>
    <row r="76" spans="1:11" s="1" customFormat="1" ht="54" x14ac:dyDescent="0.25">
      <c r="A76" s="5" t="s">
        <v>210</v>
      </c>
      <c r="B76" s="5" t="s">
        <v>211</v>
      </c>
      <c r="C76" s="5" t="s">
        <v>212</v>
      </c>
      <c r="D76" s="6">
        <v>422696</v>
      </c>
      <c r="E76" s="6">
        <v>18902</v>
      </c>
      <c r="F76" s="6">
        <f t="shared" si="8"/>
        <v>17022</v>
      </c>
      <c r="G76" s="6">
        <v>3604</v>
      </c>
      <c r="H76" s="6">
        <v>13418</v>
      </c>
      <c r="I76" s="6">
        <v>3605</v>
      </c>
      <c r="J76" s="6">
        <v>0</v>
      </c>
      <c r="K76" s="6">
        <f t="shared" si="9"/>
        <v>13417</v>
      </c>
    </row>
    <row r="77" spans="1:11" s="1" customFormat="1" ht="33" x14ac:dyDescent="0.25">
      <c r="A77" s="5" t="s">
        <v>213</v>
      </c>
      <c r="B77" s="5" t="s">
        <v>214</v>
      </c>
      <c r="C77" s="5" t="s">
        <v>215</v>
      </c>
      <c r="D77" s="6">
        <f>D78+D80</f>
        <v>3363783</v>
      </c>
      <c r="E77" s="6">
        <f>E78+E80</f>
        <v>523590</v>
      </c>
      <c r="F77" s="6">
        <f t="shared" si="8"/>
        <v>272716</v>
      </c>
      <c r="G77" s="6">
        <f>G78+G80</f>
        <v>23571</v>
      </c>
      <c r="H77" s="6">
        <f>H78+H80</f>
        <v>249145</v>
      </c>
      <c r="I77" s="6">
        <f>I78+I80</f>
        <v>161416</v>
      </c>
      <c r="J77" s="6">
        <f>J78+J80</f>
        <v>23571</v>
      </c>
      <c r="K77" s="6">
        <f t="shared" si="9"/>
        <v>87729</v>
      </c>
    </row>
    <row r="78" spans="1:11" s="1" customFormat="1" ht="22.5" x14ac:dyDescent="0.25">
      <c r="A78" s="5" t="s">
        <v>216</v>
      </c>
      <c r="B78" s="5" t="s">
        <v>217</v>
      </c>
      <c r="C78" s="5" t="s">
        <v>218</v>
      </c>
      <c r="D78" s="6">
        <f>D79</f>
        <v>965183</v>
      </c>
      <c r="E78" s="6">
        <f>E79</f>
        <v>0</v>
      </c>
      <c r="F78" s="6">
        <f t="shared" si="8"/>
        <v>0</v>
      </c>
      <c r="G78" s="6">
        <f>G79</f>
        <v>0</v>
      </c>
      <c r="H78" s="6">
        <f>H79</f>
        <v>0</v>
      </c>
      <c r="I78" s="6">
        <f>I79</f>
        <v>0</v>
      </c>
      <c r="J78" s="6">
        <f>J79</f>
        <v>0</v>
      </c>
      <c r="K78" s="6">
        <f t="shared" si="9"/>
        <v>0</v>
      </c>
    </row>
    <row r="79" spans="1:11" s="1" customFormat="1" ht="22.5" x14ac:dyDescent="0.25">
      <c r="A79" s="5" t="s">
        <v>219</v>
      </c>
      <c r="B79" s="5" t="s">
        <v>220</v>
      </c>
      <c r="C79" s="5" t="s">
        <v>221</v>
      </c>
      <c r="D79" s="6">
        <v>965183</v>
      </c>
      <c r="E79" s="6">
        <v>0</v>
      </c>
      <c r="F79" s="6">
        <f t="shared" si="8"/>
        <v>0</v>
      </c>
      <c r="G79" s="6">
        <v>0</v>
      </c>
      <c r="H79" s="6">
        <v>0</v>
      </c>
      <c r="I79" s="6">
        <v>0</v>
      </c>
      <c r="J79" s="6">
        <v>0</v>
      </c>
      <c r="K79" s="6">
        <f t="shared" si="9"/>
        <v>0</v>
      </c>
    </row>
    <row r="80" spans="1:11" s="1" customFormat="1" x14ac:dyDescent="0.25">
      <c r="A80" s="5" t="s">
        <v>222</v>
      </c>
      <c r="B80" s="5" t="s">
        <v>223</v>
      </c>
      <c r="C80" s="5" t="s">
        <v>224</v>
      </c>
      <c r="D80" s="6">
        <f>D81+D82+D83</f>
        <v>2398600</v>
      </c>
      <c r="E80" s="6">
        <f>E81+E82+E83</f>
        <v>523590</v>
      </c>
      <c r="F80" s="6">
        <f t="shared" si="8"/>
        <v>272716</v>
      </c>
      <c r="G80" s="6">
        <f>G81+G82+G83</f>
        <v>23571</v>
      </c>
      <c r="H80" s="6">
        <f>H81+H82+H83</f>
        <v>249145</v>
      </c>
      <c r="I80" s="6">
        <f>I81+I82+I83</f>
        <v>161416</v>
      </c>
      <c r="J80" s="6">
        <f>J81+J82+J83</f>
        <v>23571</v>
      </c>
      <c r="K80" s="6">
        <f t="shared" si="9"/>
        <v>87729</v>
      </c>
    </row>
    <row r="81" spans="1:11" s="1" customFormat="1" ht="22.5" x14ac:dyDescent="0.25">
      <c r="A81" s="5" t="s">
        <v>225</v>
      </c>
      <c r="B81" s="5" t="s">
        <v>220</v>
      </c>
      <c r="C81" s="5" t="s">
        <v>226</v>
      </c>
      <c r="D81" s="6">
        <v>1775029</v>
      </c>
      <c r="E81" s="6">
        <v>100019</v>
      </c>
      <c r="F81" s="6">
        <f t="shared" si="8"/>
        <v>111300</v>
      </c>
      <c r="G81" s="6">
        <v>23571</v>
      </c>
      <c r="H81" s="6">
        <v>87729</v>
      </c>
      <c r="I81" s="6">
        <v>0</v>
      </c>
      <c r="J81" s="6">
        <v>23571</v>
      </c>
      <c r="K81" s="6">
        <f t="shared" si="9"/>
        <v>87729</v>
      </c>
    </row>
    <row r="82" spans="1:11" s="1" customFormat="1" ht="22.5" x14ac:dyDescent="0.25">
      <c r="A82" s="5" t="s">
        <v>227</v>
      </c>
      <c r="B82" s="5" t="s">
        <v>228</v>
      </c>
      <c r="C82" s="5" t="s">
        <v>229</v>
      </c>
      <c r="D82" s="6">
        <v>23571</v>
      </c>
      <c r="E82" s="6">
        <v>23571</v>
      </c>
      <c r="F82" s="6">
        <f t="shared" si="8"/>
        <v>23571</v>
      </c>
      <c r="G82" s="6">
        <v>0</v>
      </c>
      <c r="H82" s="6">
        <v>23571</v>
      </c>
      <c r="I82" s="6">
        <v>23571</v>
      </c>
      <c r="J82" s="6">
        <v>0</v>
      </c>
      <c r="K82" s="6">
        <f t="shared" si="9"/>
        <v>0</v>
      </c>
    </row>
    <row r="83" spans="1:11" s="1" customFormat="1" x14ac:dyDescent="0.25">
      <c r="A83" s="5" t="s">
        <v>230</v>
      </c>
      <c r="B83" s="5" t="s">
        <v>231</v>
      </c>
      <c r="C83" s="5" t="s">
        <v>232</v>
      </c>
      <c r="D83" s="6">
        <v>600000</v>
      </c>
      <c r="E83" s="6">
        <v>400000</v>
      </c>
      <c r="F83" s="6">
        <f t="shared" si="8"/>
        <v>137845</v>
      </c>
      <c r="G83" s="6">
        <v>0</v>
      </c>
      <c r="H83" s="6">
        <v>137845</v>
      </c>
      <c r="I83" s="6">
        <v>137845</v>
      </c>
      <c r="J83" s="6">
        <v>0</v>
      </c>
      <c r="K83" s="6">
        <f t="shared" si="9"/>
        <v>0</v>
      </c>
    </row>
    <row r="84" spans="1:11" s="1" customFormat="1" x14ac:dyDescent="0.25">
      <c r="A84" s="3"/>
      <c r="B84" s="3"/>
      <c r="C84" s="3"/>
      <c r="D84" s="4"/>
      <c r="E84" s="4"/>
      <c r="F84" s="4"/>
      <c r="G84" s="4"/>
      <c r="H84" s="4"/>
      <c r="I84" s="4"/>
      <c r="J84" s="4"/>
      <c r="K84" s="4"/>
    </row>
    <row r="86" spans="1:11" x14ac:dyDescent="0.25">
      <c r="B86" s="18" t="s">
        <v>241</v>
      </c>
      <c r="C86" s="18"/>
      <c r="D86" s="18"/>
      <c r="E86" s="18"/>
      <c r="F86" s="18"/>
      <c r="G86" s="18"/>
      <c r="H86" s="18"/>
      <c r="I86" s="18"/>
      <c r="J86" s="18"/>
    </row>
    <row r="89" spans="1:11" ht="22.5" x14ac:dyDescent="0.25">
      <c r="B89" s="5" t="s">
        <v>233</v>
      </c>
      <c r="C89" s="5" t="s">
        <v>17</v>
      </c>
      <c r="D89" s="6">
        <f>D90+D143</f>
        <v>34714070</v>
      </c>
      <c r="E89" s="6">
        <f>E90+E143</f>
        <v>9163747</v>
      </c>
      <c r="F89" s="6">
        <f t="shared" ref="F89:F147" si="10">G89+H89</f>
        <v>22619018</v>
      </c>
      <c r="G89" s="6">
        <f>G90+G143</f>
        <v>7679671</v>
      </c>
      <c r="H89" s="6">
        <f>H90+H143</f>
        <v>14939347</v>
      </c>
      <c r="I89" s="6">
        <f>I90+I143</f>
        <v>9909373</v>
      </c>
    </row>
    <row r="90" spans="1:11" x14ac:dyDescent="0.25">
      <c r="B90" s="5" t="s">
        <v>22</v>
      </c>
      <c r="C90" s="5" t="s">
        <v>23</v>
      </c>
      <c r="D90" s="6">
        <f>D91+D124</f>
        <v>33912070</v>
      </c>
      <c r="E90" s="6">
        <f>E91+E124</f>
        <v>9161747</v>
      </c>
      <c r="F90" s="6">
        <f t="shared" si="10"/>
        <v>22580366</v>
      </c>
      <c r="G90" s="6">
        <f>G91+G124</f>
        <v>7679671</v>
      </c>
      <c r="H90" s="6">
        <f>H91+H124</f>
        <v>14900695</v>
      </c>
      <c r="I90" s="6">
        <f>I91+I124</f>
        <v>9870721</v>
      </c>
    </row>
    <row r="91" spans="1:11" ht="22.5" x14ac:dyDescent="0.25">
      <c r="B91" s="5" t="s">
        <v>25</v>
      </c>
      <c r="C91" s="5" t="s">
        <v>26</v>
      </c>
      <c r="D91" s="6">
        <f>D92+D100+D111+D121</f>
        <v>34569000</v>
      </c>
      <c r="E91" s="6">
        <f>E92+E100+E111+E121</f>
        <v>9039066</v>
      </c>
      <c r="F91" s="6">
        <f t="shared" si="10"/>
        <v>16002479</v>
      </c>
      <c r="G91" s="6">
        <f>G92+G100+G111+G121</f>
        <v>4157679</v>
      </c>
      <c r="H91" s="6">
        <f>H92+H100+H111+H121</f>
        <v>11844800</v>
      </c>
      <c r="I91" s="6">
        <f>I92+I100+I111+I121</f>
        <v>8661356</v>
      </c>
    </row>
    <row r="92" spans="1:11" ht="22.5" x14ac:dyDescent="0.25">
      <c r="B92" s="5" t="s">
        <v>28</v>
      </c>
      <c r="C92" s="5" t="s">
        <v>29</v>
      </c>
      <c r="D92" s="6">
        <f>+D93</f>
        <v>12461000</v>
      </c>
      <c r="E92" s="6">
        <f>+E93</f>
        <v>3373066</v>
      </c>
      <c r="F92" s="6">
        <f t="shared" si="10"/>
        <v>3033989</v>
      </c>
      <c r="G92" s="6">
        <f>+G93</f>
        <v>0</v>
      </c>
      <c r="H92" s="6">
        <f>+H93</f>
        <v>3033989</v>
      </c>
      <c r="I92" s="6">
        <f>+I93</f>
        <v>3033989</v>
      </c>
    </row>
    <row r="93" spans="1:11" ht="33" x14ac:dyDescent="0.25">
      <c r="B93" s="5" t="s">
        <v>31</v>
      </c>
      <c r="C93" s="5" t="s">
        <v>32</v>
      </c>
      <c r="D93" s="6">
        <f>D94+D96</f>
        <v>12461000</v>
      </c>
      <c r="E93" s="6">
        <f>E94+E96</f>
        <v>3373066</v>
      </c>
      <c r="F93" s="6">
        <f t="shared" si="10"/>
        <v>3033989</v>
      </c>
      <c r="G93" s="6">
        <f>G94+G96</f>
        <v>0</v>
      </c>
      <c r="H93" s="6">
        <f>H94+H96</f>
        <v>3033989</v>
      </c>
      <c r="I93" s="6">
        <f>I94+I96</f>
        <v>3033989</v>
      </c>
    </row>
    <row r="94" spans="1:11" x14ac:dyDescent="0.25">
      <c r="B94" s="5" t="s">
        <v>34</v>
      </c>
      <c r="C94" s="5" t="s">
        <v>35</v>
      </c>
      <c r="D94" s="6">
        <f>+D95</f>
        <v>26000</v>
      </c>
      <c r="E94" s="6">
        <f>+E95</f>
        <v>7000</v>
      </c>
      <c r="F94" s="6">
        <f t="shared" si="10"/>
        <v>8076</v>
      </c>
      <c r="G94" s="6">
        <f>+G95</f>
        <v>0</v>
      </c>
      <c r="H94" s="6">
        <f>+H95</f>
        <v>8076</v>
      </c>
      <c r="I94" s="6">
        <f>+I95</f>
        <v>8076</v>
      </c>
    </row>
    <row r="95" spans="1:11" ht="22.5" x14ac:dyDescent="0.25">
      <c r="B95" s="5" t="s">
        <v>37</v>
      </c>
      <c r="C95" s="5" t="s">
        <v>38</v>
      </c>
      <c r="D95" s="6">
        <v>26000</v>
      </c>
      <c r="E95" s="6">
        <v>7000</v>
      </c>
      <c r="F95" s="6">
        <f t="shared" si="10"/>
        <v>8076</v>
      </c>
      <c r="G95" s="6">
        <v>0</v>
      </c>
      <c r="H95" s="6">
        <v>8076</v>
      </c>
      <c r="I95" s="6">
        <v>8076</v>
      </c>
    </row>
    <row r="96" spans="1:11" ht="22.5" x14ac:dyDescent="0.25">
      <c r="B96" s="5" t="s">
        <v>40</v>
      </c>
      <c r="C96" s="5" t="s">
        <v>41</v>
      </c>
      <c r="D96" s="6">
        <f>D97+D98+D99</f>
        <v>12435000</v>
      </c>
      <c r="E96" s="6">
        <f>E97+E98+E99</f>
        <v>3366066</v>
      </c>
      <c r="F96" s="6">
        <f t="shared" si="10"/>
        <v>3025913</v>
      </c>
      <c r="G96" s="6">
        <f>G97+G98+G99</f>
        <v>0</v>
      </c>
      <c r="H96" s="6">
        <f>H97+H98+H99</f>
        <v>3025913</v>
      </c>
      <c r="I96" s="6">
        <f>I97+I98+I99</f>
        <v>3025913</v>
      </c>
    </row>
    <row r="97" spans="2:9" x14ac:dyDescent="0.25">
      <c r="B97" s="5" t="s">
        <v>43</v>
      </c>
      <c r="C97" s="5" t="s">
        <v>44</v>
      </c>
      <c r="D97" s="6">
        <v>10409000</v>
      </c>
      <c r="E97" s="6">
        <v>1940066</v>
      </c>
      <c r="F97" s="6">
        <f t="shared" si="10"/>
        <v>2805212</v>
      </c>
      <c r="G97" s="6">
        <v>0</v>
      </c>
      <c r="H97" s="6">
        <v>2805212</v>
      </c>
      <c r="I97" s="6">
        <v>2805212</v>
      </c>
    </row>
    <row r="98" spans="2:9" ht="22.5" x14ac:dyDescent="0.25">
      <c r="B98" s="5" t="s">
        <v>46</v>
      </c>
      <c r="C98" s="5" t="s">
        <v>47</v>
      </c>
      <c r="D98" s="6">
        <v>826000</v>
      </c>
      <c r="E98" s="6">
        <v>226000</v>
      </c>
      <c r="F98" s="6">
        <f t="shared" si="10"/>
        <v>220701</v>
      </c>
      <c r="G98" s="6">
        <v>0</v>
      </c>
      <c r="H98" s="6">
        <v>220701</v>
      </c>
      <c r="I98" s="6">
        <v>220701</v>
      </c>
    </row>
    <row r="99" spans="2:9" ht="22.5" x14ac:dyDescent="0.25">
      <c r="B99" s="5" t="s">
        <v>49</v>
      </c>
      <c r="C99" s="5" t="s">
        <v>50</v>
      </c>
      <c r="D99" s="6">
        <v>1200000</v>
      </c>
      <c r="E99" s="6">
        <v>1200000</v>
      </c>
      <c r="F99" s="6">
        <f t="shared" si="10"/>
        <v>0</v>
      </c>
      <c r="G99" s="6">
        <v>0</v>
      </c>
      <c r="H99" s="6">
        <v>0</v>
      </c>
      <c r="I99" s="6">
        <v>0</v>
      </c>
    </row>
    <row r="100" spans="2:9" ht="22.5" x14ac:dyDescent="0.25">
      <c r="B100" s="5" t="s">
        <v>52</v>
      </c>
      <c r="C100" s="5" t="s">
        <v>53</v>
      </c>
      <c r="D100" s="6">
        <f>D101</f>
        <v>3835000</v>
      </c>
      <c r="E100" s="6">
        <f>E101</f>
        <v>2468000</v>
      </c>
      <c r="F100" s="6">
        <f t="shared" si="10"/>
        <v>8460217</v>
      </c>
      <c r="G100" s="6">
        <f>G101</f>
        <v>3285295</v>
      </c>
      <c r="H100" s="6">
        <f>H101</f>
        <v>5174922</v>
      </c>
      <c r="I100" s="6">
        <f>I101</f>
        <v>2845786</v>
      </c>
    </row>
    <row r="101" spans="2:9" ht="22.5" x14ac:dyDescent="0.25">
      <c r="B101" s="5" t="s">
        <v>55</v>
      </c>
      <c r="C101" s="5" t="s">
        <v>56</v>
      </c>
      <c r="D101" s="6">
        <f>D102+D105+D109+D110</f>
        <v>3835000</v>
      </c>
      <c r="E101" s="6">
        <f>E102+E105+E109+E110</f>
        <v>2468000</v>
      </c>
      <c r="F101" s="6">
        <f t="shared" si="10"/>
        <v>8460217</v>
      </c>
      <c r="G101" s="6">
        <f>G102+G105+G109+G110</f>
        <v>3285295</v>
      </c>
      <c r="H101" s="6">
        <f>H102+H105+H109+H110</f>
        <v>5174922</v>
      </c>
      <c r="I101" s="6">
        <f>I102+I105+I109+I110</f>
        <v>2845786</v>
      </c>
    </row>
    <row r="102" spans="2:9" ht="22.5" x14ac:dyDescent="0.25">
      <c r="B102" s="5" t="s">
        <v>58</v>
      </c>
      <c r="C102" s="5" t="s">
        <v>59</v>
      </c>
      <c r="D102" s="6">
        <f>D103+D104</f>
        <v>2356000</v>
      </c>
      <c r="E102" s="6">
        <f>E103+E104</f>
        <v>1558000</v>
      </c>
      <c r="F102" s="6">
        <f t="shared" si="10"/>
        <v>6085968</v>
      </c>
      <c r="G102" s="6">
        <f>G103+G104</f>
        <v>2486848</v>
      </c>
      <c r="H102" s="6">
        <f>H103+H104</f>
        <v>3599120</v>
      </c>
      <c r="I102" s="6">
        <f>I103+I104</f>
        <v>1921470</v>
      </c>
    </row>
    <row r="103" spans="2:9" x14ac:dyDescent="0.25">
      <c r="B103" s="5" t="s">
        <v>61</v>
      </c>
      <c r="C103" s="5" t="s">
        <v>62</v>
      </c>
      <c r="D103" s="6">
        <v>897000</v>
      </c>
      <c r="E103" s="6">
        <v>600000</v>
      </c>
      <c r="F103" s="6">
        <f t="shared" si="10"/>
        <v>1428408</v>
      </c>
      <c r="G103" s="6">
        <v>395152</v>
      </c>
      <c r="H103" s="6">
        <v>1033256</v>
      </c>
      <c r="I103" s="6">
        <v>721810</v>
      </c>
    </row>
    <row r="104" spans="2:9" x14ac:dyDescent="0.25">
      <c r="B104" s="5" t="s">
        <v>64</v>
      </c>
      <c r="C104" s="5" t="s">
        <v>65</v>
      </c>
      <c r="D104" s="6">
        <v>1459000</v>
      </c>
      <c r="E104" s="6">
        <v>958000</v>
      </c>
      <c r="F104" s="6">
        <f t="shared" si="10"/>
        <v>4657560</v>
      </c>
      <c r="G104" s="6">
        <v>2091696</v>
      </c>
      <c r="H104" s="6">
        <v>2565864</v>
      </c>
      <c r="I104" s="6">
        <v>1199660</v>
      </c>
    </row>
    <row r="105" spans="2:9" ht="22.5" x14ac:dyDescent="0.25">
      <c r="B105" s="5" t="s">
        <v>67</v>
      </c>
      <c r="C105" s="5" t="s">
        <v>68</v>
      </c>
      <c r="D105" s="6">
        <f>D106+D107+D108</f>
        <v>1085000</v>
      </c>
      <c r="E105" s="6">
        <f>E106+E107+E108</f>
        <v>750000</v>
      </c>
      <c r="F105" s="6">
        <f t="shared" si="10"/>
        <v>2137644</v>
      </c>
      <c r="G105" s="6">
        <f>G106+G107+G108</f>
        <v>677514</v>
      </c>
      <c r="H105" s="6">
        <f>H106+H107+H108</f>
        <v>1460130</v>
      </c>
      <c r="I105" s="6">
        <f>I106+I107+I108</f>
        <v>885032</v>
      </c>
    </row>
    <row r="106" spans="2:9" ht="22.5" x14ac:dyDescent="0.25">
      <c r="B106" s="5" t="s">
        <v>70</v>
      </c>
      <c r="C106" s="5" t="s">
        <v>71</v>
      </c>
      <c r="D106" s="6">
        <v>657000</v>
      </c>
      <c r="E106" s="6">
        <v>500000</v>
      </c>
      <c r="F106" s="6">
        <f t="shared" si="10"/>
        <v>1221986</v>
      </c>
      <c r="G106" s="6">
        <v>366173</v>
      </c>
      <c r="H106" s="6">
        <v>855813</v>
      </c>
      <c r="I106" s="6">
        <v>571606</v>
      </c>
    </row>
    <row r="107" spans="2:9" ht="22.5" x14ac:dyDescent="0.25">
      <c r="B107" s="5" t="s">
        <v>73</v>
      </c>
      <c r="C107" s="5" t="s">
        <v>74</v>
      </c>
      <c r="D107" s="6">
        <v>178000</v>
      </c>
      <c r="E107" s="6">
        <v>100000</v>
      </c>
      <c r="F107" s="6">
        <f t="shared" si="10"/>
        <v>575260</v>
      </c>
      <c r="G107" s="6">
        <v>311341</v>
      </c>
      <c r="H107" s="6">
        <v>263919</v>
      </c>
      <c r="I107" s="6">
        <v>157101</v>
      </c>
    </row>
    <row r="108" spans="2:9" x14ac:dyDescent="0.25">
      <c r="B108" s="5" t="s">
        <v>76</v>
      </c>
      <c r="C108" s="5" t="s">
        <v>77</v>
      </c>
      <c r="D108" s="6">
        <v>250000</v>
      </c>
      <c r="E108" s="6">
        <v>150000</v>
      </c>
      <c r="F108" s="6">
        <f t="shared" si="10"/>
        <v>340398</v>
      </c>
      <c r="G108" s="6">
        <v>0</v>
      </c>
      <c r="H108" s="6">
        <v>340398</v>
      </c>
      <c r="I108" s="6">
        <v>156325</v>
      </c>
    </row>
    <row r="109" spans="2:9" x14ac:dyDescent="0.25">
      <c r="B109" s="5" t="s">
        <v>79</v>
      </c>
      <c r="C109" s="5" t="s">
        <v>80</v>
      </c>
      <c r="D109" s="6">
        <v>218000</v>
      </c>
      <c r="E109" s="6">
        <v>60000</v>
      </c>
      <c r="F109" s="6">
        <f t="shared" si="10"/>
        <v>105910</v>
      </c>
      <c r="G109" s="6">
        <v>72932</v>
      </c>
      <c r="H109" s="6">
        <v>32978</v>
      </c>
      <c r="I109" s="6">
        <v>27646</v>
      </c>
    </row>
    <row r="110" spans="2:9" x14ac:dyDescent="0.25">
      <c r="B110" s="5" t="s">
        <v>82</v>
      </c>
      <c r="C110" s="5" t="s">
        <v>83</v>
      </c>
      <c r="D110" s="6">
        <v>176000</v>
      </c>
      <c r="E110" s="6">
        <v>100000</v>
      </c>
      <c r="F110" s="6">
        <f t="shared" si="10"/>
        <v>130695</v>
      </c>
      <c r="G110" s="6">
        <v>48001</v>
      </c>
      <c r="H110" s="6">
        <v>82694</v>
      </c>
      <c r="I110" s="6">
        <v>11638</v>
      </c>
    </row>
    <row r="111" spans="2:9" ht="22.5" x14ac:dyDescent="0.25">
      <c r="B111" s="5" t="s">
        <v>85</v>
      </c>
      <c r="C111" s="5" t="s">
        <v>86</v>
      </c>
      <c r="D111" s="6">
        <f>D112+D115</f>
        <v>18273000</v>
      </c>
      <c r="E111" s="6">
        <f>E112+E115</f>
        <v>3198000</v>
      </c>
      <c r="F111" s="6">
        <f t="shared" si="10"/>
        <v>4507520</v>
      </c>
      <c r="G111" s="6">
        <f>G112+G115</f>
        <v>872047</v>
      </c>
      <c r="H111" s="6">
        <f>H112+H115</f>
        <v>3635473</v>
      </c>
      <c r="I111" s="6">
        <f>I112+I115</f>
        <v>2781497</v>
      </c>
    </row>
    <row r="112" spans="2:9" ht="22.5" x14ac:dyDescent="0.25">
      <c r="B112" s="5" t="s">
        <v>88</v>
      </c>
      <c r="C112" s="5" t="s">
        <v>89</v>
      </c>
      <c r="D112" s="6">
        <f>+D113+D114</f>
        <v>16726000</v>
      </c>
      <c r="E112" s="6">
        <f>+E113+E114</f>
        <v>2465000</v>
      </c>
      <c r="F112" s="6">
        <f t="shared" si="10"/>
        <v>1900795</v>
      </c>
      <c r="G112" s="6">
        <f>+G113+G114</f>
        <v>0</v>
      </c>
      <c r="H112" s="6">
        <f>+H113+H114</f>
        <v>1900795</v>
      </c>
      <c r="I112" s="6">
        <f>+I113+I114</f>
        <v>1900795</v>
      </c>
    </row>
    <row r="113" spans="2:9" ht="43.5" x14ac:dyDescent="0.25">
      <c r="B113" s="5" t="s">
        <v>91</v>
      </c>
      <c r="C113" s="5" t="s">
        <v>92</v>
      </c>
      <c r="D113" s="6">
        <v>5856000</v>
      </c>
      <c r="E113" s="6">
        <v>1465000</v>
      </c>
      <c r="F113" s="6">
        <f t="shared" si="10"/>
        <v>951961</v>
      </c>
      <c r="G113" s="6">
        <v>0</v>
      </c>
      <c r="H113" s="6">
        <v>951961</v>
      </c>
      <c r="I113" s="6">
        <v>951961</v>
      </c>
    </row>
    <row r="114" spans="2:9" ht="22.5" x14ac:dyDescent="0.25">
      <c r="B114" s="5" t="s">
        <v>94</v>
      </c>
      <c r="C114" s="5" t="s">
        <v>95</v>
      </c>
      <c r="D114" s="6">
        <v>10870000</v>
      </c>
      <c r="E114" s="6">
        <v>1000000</v>
      </c>
      <c r="F114" s="6">
        <f t="shared" si="10"/>
        <v>948834</v>
      </c>
      <c r="G114" s="6">
        <v>0</v>
      </c>
      <c r="H114" s="6">
        <v>948834</v>
      </c>
      <c r="I114" s="6">
        <v>948834</v>
      </c>
    </row>
    <row r="115" spans="2:9" ht="33" x14ac:dyDescent="0.25">
      <c r="B115" s="5" t="s">
        <v>97</v>
      </c>
      <c r="C115" s="5" t="s">
        <v>98</v>
      </c>
      <c r="D115" s="6">
        <f>D116+D119+D120</f>
        <v>1547000</v>
      </c>
      <c r="E115" s="6">
        <f>E116+E119+E120</f>
        <v>733000</v>
      </c>
      <c r="F115" s="6">
        <f t="shared" si="10"/>
        <v>2606725</v>
      </c>
      <c r="G115" s="6">
        <f>G116+G119+G120</f>
        <v>872047</v>
      </c>
      <c r="H115" s="6">
        <f>H116+H119+H120</f>
        <v>1734678</v>
      </c>
      <c r="I115" s="6">
        <f>I116+I119+I120</f>
        <v>880702</v>
      </c>
    </row>
    <row r="116" spans="2:9" ht="22.5" x14ac:dyDescent="0.25">
      <c r="B116" s="5" t="s">
        <v>100</v>
      </c>
      <c r="C116" s="5" t="s">
        <v>101</v>
      </c>
      <c r="D116" s="6">
        <f>D117+D118</f>
        <v>1125000</v>
      </c>
      <c r="E116" s="6">
        <f>E117+E118</f>
        <v>618000</v>
      </c>
      <c r="F116" s="6">
        <f t="shared" si="10"/>
        <v>2270184</v>
      </c>
      <c r="G116" s="6">
        <f>G117+G118</f>
        <v>779364</v>
      </c>
      <c r="H116" s="6">
        <f>H117+H118</f>
        <v>1490820</v>
      </c>
      <c r="I116" s="6">
        <f>I117+I118</f>
        <v>727401</v>
      </c>
    </row>
    <row r="117" spans="2:9" ht="22.5" x14ac:dyDescent="0.25">
      <c r="B117" s="5" t="s">
        <v>103</v>
      </c>
      <c r="C117" s="5" t="s">
        <v>104</v>
      </c>
      <c r="D117" s="6">
        <v>839000</v>
      </c>
      <c r="E117" s="6">
        <v>518000</v>
      </c>
      <c r="F117" s="6">
        <f t="shared" si="10"/>
        <v>1466261</v>
      </c>
      <c r="G117" s="6">
        <v>399578</v>
      </c>
      <c r="H117" s="6">
        <v>1066683</v>
      </c>
      <c r="I117" s="6">
        <v>537369</v>
      </c>
    </row>
    <row r="118" spans="2:9" ht="22.5" x14ac:dyDescent="0.25">
      <c r="B118" s="5" t="s">
        <v>106</v>
      </c>
      <c r="C118" s="5" t="s">
        <v>107</v>
      </c>
      <c r="D118" s="6">
        <v>286000</v>
      </c>
      <c r="E118" s="6">
        <v>100000</v>
      </c>
      <c r="F118" s="6">
        <f t="shared" si="10"/>
        <v>803923</v>
      </c>
      <c r="G118" s="6">
        <v>379786</v>
      </c>
      <c r="H118" s="6">
        <v>424137</v>
      </c>
      <c r="I118" s="6">
        <v>190032</v>
      </c>
    </row>
    <row r="119" spans="2:9" ht="22.5" x14ac:dyDescent="0.25">
      <c r="B119" s="5" t="s">
        <v>109</v>
      </c>
      <c r="C119" s="5" t="s">
        <v>110</v>
      </c>
      <c r="D119" s="6">
        <v>375000</v>
      </c>
      <c r="E119" s="6">
        <v>100000</v>
      </c>
      <c r="F119" s="6">
        <f t="shared" si="10"/>
        <v>266373</v>
      </c>
      <c r="G119" s="6">
        <v>59405</v>
      </c>
      <c r="H119" s="6">
        <v>206968</v>
      </c>
      <c r="I119" s="6">
        <v>126584</v>
      </c>
    </row>
    <row r="120" spans="2:9" ht="33" x14ac:dyDescent="0.25">
      <c r="B120" s="5" t="s">
        <v>112</v>
      </c>
      <c r="C120" s="5" t="s">
        <v>113</v>
      </c>
      <c r="D120" s="6">
        <v>47000</v>
      </c>
      <c r="E120" s="6">
        <v>15000</v>
      </c>
      <c r="F120" s="6">
        <f t="shared" si="10"/>
        <v>70168</v>
      </c>
      <c r="G120" s="6">
        <v>33278</v>
      </c>
      <c r="H120" s="6">
        <v>36890</v>
      </c>
      <c r="I120" s="6">
        <v>26717</v>
      </c>
    </row>
    <row r="121" spans="2:9" ht="22.5" x14ac:dyDescent="0.25">
      <c r="B121" s="5" t="s">
        <v>115</v>
      </c>
      <c r="C121" s="5" t="s">
        <v>116</v>
      </c>
      <c r="D121" s="6">
        <f>D122</f>
        <v>0</v>
      </c>
      <c r="E121" s="6">
        <f>E122</f>
        <v>0</v>
      </c>
      <c r="F121" s="6">
        <f t="shared" si="10"/>
        <v>753</v>
      </c>
      <c r="G121" s="6">
        <f t="shared" ref="G121:I122" si="11">G122</f>
        <v>337</v>
      </c>
      <c r="H121" s="6">
        <f t="shared" si="11"/>
        <v>416</v>
      </c>
      <c r="I121" s="6">
        <f t="shared" si="11"/>
        <v>84</v>
      </c>
    </row>
    <row r="122" spans="2:9" x14ac:dyDescent="0.25">
      <c r="B122" s="5" t="s">
        <v>118</v>
      </c>
      <c r="C122" s="5" t="s">
        <v>119</v>
      </c>
      <c r="D122" s="6">
        <f>D123</f>
        <v>0</v>
      </c>
      <c r="E122" s="6">
        <f>E123</f>
        <v>0</v>
      </c>
      <c r="F122" s="6">
        <f t="shared" si="10"/>
        <v>753</v>
      </c>
      <c r="G122" s="6">
        <f t="shared" si="11"/>
        <v>337</v>
      </c>
      <c r="H122" s="6">
        <f t="shared" si="11"/>
        <v>416</v>
      </c>
      <c r="I122" s="6">
        <f t="shared" si="11"/>
        <v>84</v>
      </c>
    </row>
    <row r="123" spans="2:9" x14ac:dyDescent="0.25">
      <c r="B123" s="5" t="s">
        <v>121</v>
      </c>
      <c r="C123" s="5" t="s">
        <v>122</v>
      </c>
      <c r="D123" s="6">
        <v>0</v>
      </c>
      <c r="E123" s="6">
        <v>0</v>
      </c>
      <c r="F123" s="6">
        <f t="shared" si="10"/>
        <v>753</v>
      </c>
      <c r="G123" s="6">
        <v>337</v>
      </c>
      <c r="H123" s="6">
        <v>416</v>
      </c>
      <c r="I123" s="6">
        <v>84</v>
      </c>
    </row>
    <row r="124" spans="2:9" x14ac:dyDescent="0.25">
      <c r="B124" s="5" t="s">
        <v>124</v>
      </c>
      <c r="C124" s="5" t="s">
        <v>125</v>
      </c>
      <c r="D124" s="6">
        <f>D125+D129</f>
        <v>-656930</v>
      </c>
      <c r="E124" s="6">
        <f>E125+E129</f>
        <v>122681</v>
      </c>
      <c r="F124" s="6">
        <f t="shared" si="10"/>
        <v>6577887</v>
      </c>
      <c r="G124" s="6">
        <f>G125+G129</f>
        <v>3521992</v>
      </c>
      <c r="H124" s="6">
        <f>H125+H129</f>
        <v>3055895</v>
      </c>
      <c r="I124" s="6">
        <f>I125+I129</f>
        <v>1209365</v>
      </c>
    </row>
    <row r="125" spans="2:9" ht="22.5" x14ac:dyDescent="0.25">
      <c r="B125" s="5" t="s">
        <v>127</v>
      </c>
      <c r="C125" s="5" t="s">
        <v>128</v>
      </c>
      <c r="D125" s="6">
        <f>D126</f>
        <v>2400000</v>
      </c>
      <c r="E125" s="6">
        <f>E126</f>
        <v>1000000</v>
      </c>
      <c r="F125" s="6">
        <f t="shared" si="10"/>
        <v>4014247</v>
      </c>
      <c r="G125" s="6">
        <f>G126</f>
        <v>2431195</v>
      </c>
      <c r="H125" s="6">
        <f>H126</f>
        <v>1583052</v>
      </c>
      <c r="I125" s="6">
        <f>I126</f>
        <v>531578</v>
      </c>
    </row>
    <row r="126" spans="2:9" ht="22.5" x14ac:dyDescent="0.25">
      <c r="B126" s="5" t="s">
        <v>130</v>
      </c>
      <c r="C126" s="5" t="s">
        <v>131</v>
      </c>
      <c r="D126" s="6">
        <f>+D127</f>
        <v>2400000</v>
      </c>
      <c r="E126" s="6">
        <f>+E127</f>
        <v>1000000</v>
      </c>
      <c r="F126" s="6">
        <f t="shared" si="10"/>
        <v>4014247</v>
      </c>
      <c r="G126" s="6">
        <f t="shared" ref="G126:I127" si="12">+G127</f>
        <v>2431195</v>
      </c>
      <c r="H126" s="6">
        <f t="shared" si="12"/>
        <v>1583052</v>
      </c>
      <c r="I126" s="6">
        <f t="shared" si="12"/>
        <v>531578</v>
      </c>
    </row>
    <row r="127" spans="2:9" x14ac:dyDescent="0.25">
      <c r="B127" s="5" t="s">
        <v>133</v>
      </c>
      <c r="C127" s="5" t="s">
        <v>134</v>
      </c>
      <c r="D127" s="6">
        <f>+D128</f>
        <v>2400000</v>
      </c>
      <c r="E127" s="6">
        <f>+E128</f>
        <v>1000000</v>
      </c>
      <c r="F127" s="6">
        <f t="shared" si="10"/>
        <v>4014247</v>
      </c>
      <c r="G127" s="6">
        <f t="shared" si="12"/>
        <v>2431195</v>
      </c>
      <c r="H127" s="6">
        <f t="shared" si="12"/>
        <v>1583052</v>
      </c>
      <c r="I127" s="6">
        <f t="shared" si="12"/>
        <v>531578</v>
      </c>
    </row>
    <row r="128" spans="2:9" ht="22.5" x14ac:dyDescent="0.25">
      <c r="B128" s="5" t="s">
        <v>136</v>
      </c>
      <c r="C128" s="5" t="s">
        <v>137</v>
      </c>
      <c r="D128" s="6">
        <v>2400000</v>
      </c>
      <c r="E128" s="6">
        <v>1000000</v>
      </c>
      <c r="F128" s="6">
        <f t="shared" si="10"/>
        <v>4014247</v>
      </c>
      <c r="G128" s="6">
        <v>2431195</v>
      </c>
      <c r="H128" s="6">
        <v>1583052</v>
      </c>
      <c r="I128" s="6">
        <v>531578</v>
      </c>
    </row>
    <row r="129" spans="2:9" ht="22.5" x14ac:dyDescent="0.25">
      <c r="B129" s="5" t="s">
        <v>139</v>
      </c>
      <c r="C129" s="5" t="s">
        <v>140</v>
      </c>
      <c r="D129" s="6">
        <f>D130+D133+D135+D138+D141</f>
        <v>-3056930</v>
      </c>
      <c r="E129" s="6">
        <f>E130+E133+E135+E138+E141</f>
        <v>-877319</v>
      </c>
      <c r="F129" s="6">
        <f t="shared" si="10"/>
        <v>2563640</v>
      </c>
      <c r="G129" s="6">
        <f>G130+G133+G135+G138+G141</f>
        <v>1090797</v>
      </c>
      <c r="H129" s="6">
        <f>H130+H133+H135+H138+H141</f>
        <v>1472843</v>
      </c>
      <c r="I129" s="6">
        <f>I130+I133+I135+I138+I141</f>
        <v>677787</v>
      </c>
    </row>
    <row r="130" spans="2:9" ht="43.5" x14ac:dyDescent="0.25">
      <c r="B130" s="5" t="s">
        <v>142</v>
      </c>
      <c r="C130" s="5" t="s">
        <v>143</v>
      </c>
      <c r="D130" s="6">
        <f>D131+D132</f>
        <v>3981200</v>
      </c>
      <c r="E130" s="6">
        <f>E131+E132</f>
        <v>1499200</v>
      </c>
      <c r="F130" s="6">
        <f t="shared" si="10"/>
        <v>985896</v>
      </c>
      <c r="G130" s="6">
        <f>G131+G132</f>
        <v>40812</v>
      </c>
      <c r="H130" s="6">
        <f>H131+H132</f>
        <v>945084</v>
      </c>
      <c r="I130" s="6">
        <f>I131+I132</f>
        <v>956638</v>
      </c>
    </row>
    <row r="131" spans="2:9" x14ac:dyDescent="0.25">
      <c r="B131" s="5" t="s">
        <v>145</v>
      </c>
      <c r="C131" s="5" t="s">
        <v>146</v>
      </c>
      <c r="D131" s="6">
        <v>1382000</v>
      </c>
      <c r="E131" s="6">
        <v>500000</v>
      </c>
      <c r="F131" s="6">
        <f t="shared" si="10"/>
        <v>263275</v>
      </c>
      <c r="G131" s="6">
        <v>0</v>
      </c>
      <c r="H131" s="6">
        <v>263275</v>
      </c>
      <c r="I131" s="6">
        <v>263268</v>
      </c>
    </row>
    <row r="132" spans="2:9" ht="22.5" x14ac:dyDescent="0.25">
      <c r="B132" s="5" t="s">
        <v>148</v>
      </c>
      <c r="C132" s="5" t="s">
        <v>149</v>
      </c>
      <c r="D132" s="6">
        <v>2599200</v>
      </c>
      <c r="E132" s="6">
        <v>999200</v>
      </c>
      <c r="F132" s="6">
        <f t="shared" si="10"/>
        <v>722621</v>
      </c>
      <c r="G132" s="6">
        <v>40812</v>
      </c>
      <c r="H132" s="6">
        <v>681809</v>
      </c>
      <c r="I132" s="6">
        <v>693370</v>
      </c>
    </row>
    <row r="133" spans="2:9" ht="22.5" x14ac:dyDescent="0.25">
      <c r="B133" s="5" t="s">
        <v>151</v>
      </c>
      <c r="C133" s="5" t="s">
        <v>152</v>
      </c>
      <c r="D133" s="6">
        <f>D134</f>
        <v>2000</v>
      </c>
      <c r="E133" s="6">
        <f>E134</f>
        <v>1000</v>
      </c>
      <c r="F133" s="6">
        <f t="shared" si="10"/>
        <v>482</v>
      </c>
      <c r="G133" s="6">
        <f>G134</f>
        <v>0</v>
      </c>
      <c r="H133" s="6">
        <f>H134</f>
        <v>482</v>
      </c>
      <c r="I133" s="6">
        <f>I134</f>
        <v>482</v>
      </c>
    </row>
    <row r="134" spans="2:9" x14ac:dyDescent="0.25">
      <c r="B134" s="5" t="s">
        <v>154</v>
      </c>
      <c r="C134" s="5" t="s">
        <v>155</v>
      </c>
      <c r="D134" s="6">
        <v>2000</v>
      </c>
      <c r="E134" s="6">
        <v>1000</v>
      </c>
      <c r="F134" s="6">
        <f t="shared" si="10"/>
        <v>482</v>
      </c>
      <c r="G134" s="6">
        <v>0</v>
      </c>
      <c r="H134" s="6">
        <v>482</v>
      </c>
      <c r="I134" s="6">
        <v>482</v>
      </c>
    </row>
    <row r="135" spans="2:9" ht="22.5" x14ac:dyDescent="0.25">
      <c r="B135" s="5" t="s">
        <v>157</v>
      </c>
      <c r="C135" s="5" t="s">
        <v>158</v>
      </c>
      <c r="D135" s="6">
        <f>D136</f>
        <v>603000</v>
      </c>
      <c r="E135" s="6">
        <f>E136</f>
        <v>150000</v>
      </c>
      <c r="F135" s="6">
        <f t="shared" si="10"/>
        <v>1982757</v>
      </c>
      <c r="G135" s="6">
        <f t="shared" ref="G135:I136" si="13">G136</f>
        <v>1045443</v>
      </c>
      <c r="H135" s="6">
        <f t="shared" si="13"/>
        <v>937314</v>
      </c>
      <c r="I135" s="6">
        <f t="shared" si="13"/>
        <v>131646</v>
      </c>
    </row>
    <row r="136" spans="2:9" ht="22.5" x14ac:dyDescent="0.25">
      <c r="B136" s="5" t="s">
        <v>160</v>
      </c>
      <c r="C136" s="5" t="s">
        <v>161</v>
      </c>
      <c r="D136" s="6">
        <f>D137</f>
        <v>603000</v>
      </c>
      <c r="E136" s="6">
        <f>E137</f>
        <v>150000</v>
      </c>
      <c r="F136" s="6">
        <f t="shared" si="10"/>
        <v>1982757</v>
      </c>
      <c r="G136" s="6">
        <f t="shared" si="13"/>
        <v>1045443</v>
      </c>
      <c r="H136" s="6">
        <f t="shared" si="13"/>
        <v>937314</v>
      </c>
      <c r="I136" s="6">
        <f t="shared" si="13"/>
        <v>131646</v>
      </c>
    </row>
    <row r="137" spans="2:9" ht="22.5" x14ac:dyDescent="0.25">
      <c r="B137" s="5" t="s">
        <v>163</v>
      </c>
      <c r="C137" s="5" t="s">
        <v>164</v>
      </c>
      <c r="D137" s="6">
        <v>603000</v>
      </c>
      <c r="E137" s="6">
        <v>150000</v>
      </c>
      <c r="F137" s="6">
        <f t="shared" si="10"/>
        <v>1982757</v>
      </c>
      <c r="G137" s="6">
        <v>1045443</v>
      </c>
      <c r="H137" s="6">
        <v>937314</v>
      </c>
      <c r="I137" s="6">
        <v>131646</v>
      </c>
    </row>
    <row r="138" spans="2:9" ht="33" x14ac:dyDescent="0.25">
      <c r="B138" s="5" t="s">
        <v>166</v>
      </c>
      <c r="C138" s="5" t="s">
        <v>167</v>
      </c>
      <c r="D138" s="6">
        <f>+D139+D140</f>
        <v>55000</v>
      </c>
      <c r="E138" s="6">
        <f>+E139+E140</f>
        <v>17000</v>
      </c>
      <c r="F138" s="6">
        <f t="shared" si="10"/>
        <v>16152</v>
      </c>
      <c r="G138" s="6">
        <f>+G139+G140</f>
        <v>4542</v>
      </c>
      <c r="H138" s="6">
        <f>+H139+H140</f>
        <v>11610</v>
      </c>
      <c r="I138" s="6">
        <f>+I139+I140</f>
        <v>10668</v>
      </c>
    </row>
    <row r="139" spans="2:9" x14ac:dyDescent="0.25">
      <c r="B139" s="5" t="s">
        <v>169</v>
      </c>
      <c r="C139" s="5" t="s">
        <v>170</v>
      </c>
      <c r="D139" s="6">
        <v>7000</v>
      </c>
      <c r="E139" s="6">
        <v>2000</v>
      </c>
      <c r="F139" s="6">
        <f t="shared" si="10"/>
        <v>7422</v>
      </c>
      <c r="G139" s="6">
        <v>4542</v>
      </c>
      <c r="H139" s="6">
        <v>2880</v>
      </c>
      <c r="I139" s="6">
        <v>2155</v>
      </c>
    </row>
    <row r="140" spans="2:9" x14ac:dyDescent="0.25">
      <c r="B140" s="5" t="s">
        <v>172</v>
      </c>
      <c r="C140" s="5" t="s">
        <v>173</v>
      </c>
      <c r="D140" s="6">
        <v>48000</v>
      </c>
      <c r="E140" s="6">
        <v>15000</v>
      </c>
      <c r="F140" s="6">
        <f t="shared" si="10"/>
        <v>8730</v>
      </c>
      <c r="G140" s="6">
        <v>0</v>
      </c>
      <c r="H140" s="6">
        <v>8730</v>
      </c>
      <c r="I140" s="6">
        <v>8513</v>
      </c>
    </row>
    <row r="141" spans="2:9" ht="22.5" x14ac:dyDescent="0.25">
      <c r="B141" s="5" t="s">
        <v>234</v>
      </c>
      <c r="C141" s="5" t="s">
        <v>235</v>
      </c>
      <c r="D141" s="6">
        <f>+D142</f>
        <v>-7698130</v>
      </c>
      <c r="E141" s="6">
        <f>+E142</f>
        <v>-2544519</v>
      </c>
      <c r="F141" s="6">
        <f t="shared" si="10"/>
        <v>-421647</v>
      </c>
      <c r="G141" s="6">
        <f>+G142</f>
        <v>0</v>
      </c>
      <c r="H141" s="6">
        <f>+H142</f>
        <v>-421647</v>
      </c>
      <c r="I141" s="6">
        <f>+I142</f>
        <v>-421647</v>
      </c>
    </row>
    <row r="142" spans="2:9" ht="33" x14ac:dyDescent="0.25">
      <c r="B142" s="5" t="s">
        <v>175</v>
      </c>
      <c r="C142" s="5" t="s">
        <v>176</v>
      </c>
      <c r="D142" s="6">
        <v>-7698130</v>
      </c>
      <c r="E142" s="6">
        <v>-2544519</v>
      </c>
      <c r="F142" s="6">
        <f t="shared" si="10"/>
        <v>-421647</v>
      </c>
      <c r="G142" s="6">
        <v>0</v>
      </c>
      <c r="H142" s="6">
        <v>-421647</v>
      </c>
      <c r="I142" s="6">
        <v>-421647</v>
      </c>
    </row>
    <row r="143" spans="2:9" x14ac:dyDescent="0.25">
      <c r="B143" s="5" t="s">
        <v>193</v>
      </c>
      <c r="C143" s="5" t="s">
        <v>194</v>
      </c>
      <c r="D143" s="6">
        <f>D144</f>
        <v>802000</v>
      </c>
      <c r="E143" s="6">
        <f>E144</f>
        <v>2000</v>
      </c>
      <c r="F143" s="6">
        <f t="shared" si="10"/>
        <v>38652</v>
      </c>
      <c r="G143" s="6">
        <f t="shared" ref="G143:I144" si="14">G144</f>
        <v>0</v>
      </c>
      <c r="H143" s="6">
        <f t="shared" si="14"/>
        <v>38652</v>
      </c>
      <c r="I143" s="6">
        <f t="shared" si="14"/>
        <v>38652</v>
      </c>
    </row>
    <row r="144" spans="2:9" ht="22.5" x14ac:dyDescent="0.25">
      <c r="B144" s="5" t="s">
        <v>196</v>
      </c>
      <c r="C144" s="5" t="s">
        <v>197</v>
      </c>
      <c r="D144" s="6">
        <f>D145</f>
        <v>802000</v>
      </c>
      <c r="E144" s="6">
        <f>E145</f>
        <v>2000</v>
      </c>
      <c r="F144" s="6">
        <f t="shared" si="10"/>
        <v>38652</v>
      </c>
      <c r="G144" s="6">
        <f t="shared" si="14"/>
        <v>0</v>
      </c>
      <c r="H144" s="6">
        <f t="shared" si="14"/>
        <v>38652</v>
      </c>
      <c r="I144" s="6">
        <f t="shared" si="14"/>
        <v>38652</v>
      </c>
    </row>
    <row r="145" spans="2:9" ht="96" x14ac:dyDescent="0.25">
      <c r="B145" s="5" t="s">
        <v>199</v>
      </c>
      <c r="C145" s="5" t="s">
        <v>200</v>
      </c>
      <c r="D145" s="6">
        <f>+D146+D147</f>
        <v>802000</v>
      </c>
      <c r="E145" s="6">
        <f>+E146+E147</f>
        <v>2000</v>
      </c>
      <c r="F145" s="6">
        <f t="shared" si="10"/>
        <v>38652</v>
      </c>
      <c r="G145" s="6">
        <f>+G146+G147</f>
        <v>0</v>
      </c>
      <c r="H145" s="6">
        <f>+H146+H147</f>
        <v>38652</v>
      </c>
      <c r="I145" s="6">
        <f>+I146+I147</f>
        <v>38652</v>
      </c>
    </row>
    <row r="146" spans="2:9" ht="33" x14ac:dyDescent="0.25">
      <c r="B146" s="5" t="s">
        <v>202</v>
      </c>
      <c r="C146" s="5" t="s">
        <v>203</v>
      </c>
      <c r="D146" s="6">
        <v>2000</v>
      </c>
      <c r="E146" s="6">
        <v>2000</v>
      </c>
      <c r="F146" s="6">
        <f t="shared" si="10"/>
        <v>924</v>
      </c>
      <c r="G146" s="6">
        <v>0</v>
      </c>
      <c r="H146" s="6">
        <v>924</v>
      </c>
      <c r="I146" s="6">
        <v>924</v>
      </c>
    </row>
    <row r="147" spans="2:9" ht="22.5" x14ac:dyDescent="0.25">
      <c r="B147" s="5" t="s">
        <v>205</v>
      </c>
      <c r="C147" s="5" t="s">
        <v>206</v>
      </c>
      <c r="D147" s="6">
        <v>800000</v>
      </c>
      <c r="E147" s="6">
        <v>0</v>
      </c>
      <c r="F147" s="6">
        <f t="shared" si="10"/>
        <v>37728</v>
      </c>
      <c r="G147" s="6">
        <v>0</v>
      </c>
      <c r="H147" s="6">
        <v>37728</v>
      </c>
      <c r="I147" s="6">
        <v>37728</v>
      </c>
    </row>
    <row r="150" spans="2:9" x14ac:dyDescent="0.25">
      <c r="B150" s="17" t="s">
        <v>242</v>
      </c>
      <c r="C150" s="17"/>
      <c r="D150" s="17"/>
      <c r="E150" s="17"/>
      <c r="F150" s="17"/>
      <c r="G150" s="17"/>
      <c r="H150" s="17"/>
      <c r="I150" s="17"/>
    </row>
    <row r="153" spans="2:9" ht="22.5" x14ac:dyDescent="0.25">
      <c r="B153" s="5" t="s">
        <v>236</v>
      </c>
      <c r="C153" s="5" t="s">
        <v>17</v>
      </c>
      <c r="D153" s="6">
        <f>D154+D159+D163+D168</f>
        <v>20803509</v>
      </c>
      <c r="E153" s="6">
        <f>E154+E159+E163+E168</f>
        <v>4987011</v>
      </c>
      <c r="F153" s="6">
        <f t="shared" ref="F153:F174" si="15">G153+H153</f>
        <v>2393539</v>
      </c>
      <c r="G153" s="6">
        <f>G154+G159+G163+G168</f>
        <v>27175</v>
      </c>
      <c r="H153" s="6">
        <f>H154+H159+H163+H168</f>
        <v>2366364</v>
      </c>
      <c r="I153" s="6">
        <f>I154+I159+I163+I168</f>
        <v>2268822</v>
      </c>
    </row>
    <row r="154" spans="2:9" x14ac:dyDescent="0.25">
      <c r="B154" s="5" t="s">
        <v>22</v>
      </c>
      <c r="C154" s="5" t="s">
        <v>23</v>
      </c>
      <c r="D154" s="6">
        <f t="shared" ref="D154:E157" si="16">+D155</f>
        <v>7698130</v>
      </c>
      <c r="E154" s="6">
        <f t="shared" si="16"/>
        <v>2544519</v>
      </c>
      <c r="F154" s="6">
        <f t="shared" si="15"/>
        <v>421647</v>
      </c>
      <c r="G154" s="6">
        <f t="shared" ref="G154:I157" si="17">+G155</f>
        <v>0</v>
      </c>
      <c r="H154" s="6">
        <f t="shared" si="17"/>
        <v>421647</v>
      </c>
      <c r="I154" s="6">
        <f t="shared" si="17"/>
        <v>421647</v>
      </c>
    </row>
    <row r="155" spans="2:9" x14ac:dyDescent="0.25">
      <c r="B155" s="5" t="s">
        <v>124</v>
      </c>
      <c r="C155" s="5" t="s">
        <v>125</v>
      </c>
      <c r="D155" s="6">
        <f t="shared" si="16"/>
        <v>7698130</v>
      </c>
      <c r="E155" s="6">
        <f t="shared" si="16"/>
        <v>2544519</v>
      </c>
      <c r="F155" s="6">
        <f t="shared" si="15"/>
        <v>421647</v>
      </c>
      <c r="G155" s="6">
        <f t="shared" si="17"/>
        <v>0</v>
      </c>
      <c r="H155" s="6">
        <f t="shared" si="17"/>
        <v>421647</v>
      </c>
      <c r="I155" s="6">
        <f t="shared" si="17"/>
        <v>421647</v>
      </c>
    </row>
    <row r="156" spans="2:9" ht="22.5" x14ac:dyDescent="0.25">
      <c r="B156" s="5" t="s">
        <v>139</v>
      </c>
      <c r="C156" s="5" t="s">
        <v>140</v>
      </c>
      <c r="D156" s="6">
        <f t="shared" si="16"/>
        <v>7698130</v>
      </c>
      <c r="E156" s="6">
        <f t="shared" si="16"/>
        <v>2544519</v>
      </c>
      <c r="F156" s="6">
        <f t="shared" si="15"/>
        <v>421647</v>
      </c>
      <c r="G156" s="6">
        <f t="shared" si="17"/>
        <v>0</v>
      </c>
      <c r="H156" s="6">
        <f t="shared" si="17"/>
        <v>421647</v>
      </c>
      <c r="I156" s="6">
        <f t="shared" si="17"/>
        <v>421647</v>
      </c>
    </row>
    <row r="157" spans="2:9" ht="22.5" x14ac:dyDescent="0.25">
      <c r="B157" s="5" t="s">
        <v>234</v>
      </c>
      <c r="C157" s="5" t="s">
        <v>235</v>
      </c>
      <c r="D157" s="6">
        <f t="shared" si="16"/>
        <v>7698130</v>
      </c>
      <c r="E157" s="6">
        <f t="shared" si="16"/>
        <v>2544519</v>
      </c>
      <c r="F157" s="6">
        <f t="shared" si="15"/>
        <v>421647</v>
      </c>
      <c r="G157" s="6">
        <f t="shared" si="17"/>
        <v>0</v>
      </c>
      <c r="H157" s="6">
        <f t="shared" si="17"/>
        <v>421647</v>
      </c>
      <c r="I157" s="6">
        <f t="shared" si="17"/>
        <v>421647</v>
      </c>
    </row>
    <row r="158" spans="2:9" x14ac:dyDescent="0.25">
      <c r="B158" s="5" t="s">
        <v>178</v>
      </c>
      <c r="C158" s="5" t="s">
        <v>179</v>
      </c>
      <c r="D158" s="6">
        <v>7698130</v>
      </c>
      <c r="E158" s="6">
        <v>2544519</v>
      </c>
      <c r="F158" s="6">
        <f t="shared" si="15"/>
        <v>421647</v>
      </c>
      <c r="G158" s="6">
        <v>0</v>
      </c>
      <c r="H158" s="6">
        <v>421647</v>
      </c>
      <c r="I158" s="6">
        <v>421647</v>
      </c>
    </row>
    <row r="159" spans="2:9" x14ac:dyDescent="0.25">
      <c r="B159" s="5" t="s">
        <v>181</v>
      </c>
      <c r="C159" s="5" t="s">
        <v>182</v>
      </c>
      <c r="D159" s="6">
        <f>D160</f>
        <v>0</v>
      </c>
      <c r="E159" s="6">
        <f>E160</f>
        <v>0</v>
      </c>
      <c r="F159" s="6">
        <f t="shared" si="15"/>
        <v>2380</v>
      </c>
      <c r="G159" s="6">
        <f>G160</f>
        <v>0</v>
      </c>
      <c r="H159" s="6">
        <f>H160</f>
        <v>2380</v>
      </c>
      <c r="I159" s="6">
        <f>I160</f>
        <v>2380</v>
      </c>
    </row>
    <row r="160" spans="2:9" ht="33" x14ac:dyDescent="0.25">
      <c r="B160" s="5" t="s">
        <v>184</v>
      </c>
      <c r="C160" s="5" t="s">
        <v>185</v>
      </c>
      <c r="D160" s="6">
        <f>D161+D162</f>
        <v>0</v>
      </c>
      <c r="E160" s="6">
        <f>E161+E162</f>
        <v>0</v>
      </c>
      <c r="F160" s="6">
        <f t="shared" si="15"/>
        <v>2380</v>
      </c>
      <c r="G160" s="6">
        <f>G161+G162</f>
        <v>0</v>
      </c>
      <c r="H160" s="6">
        <f>H161+H162</f>
        <v>2380</v>
      </c>
      <c r="I160" s="6">
        <f>I161+I162</f>
        <v>2380</v>
      </c>
    </row>
    <row r="161" spans="1:20" ht="22.5" x14ac:dyDescent="0.25">
      <c r="B161" s="5" t="s">
        <v>187</v>
      </c>
      <c r="C161" s="5" t="s">
        <v>188</v>
      </c>
      <c r="D161" s="6">
        <v>0</v>
      </c>
      <c r="E161" s="6">
        <v>0</v>
      </c>
      <c r="F161" s="6">
        <f t="shared" si="15"/>
        <v>1880</v>
      </c>
      <c r="G161" s="6">
        <v>0</v>
      </c>
      <c r="H161" s="6">
        <v>1880</v>
      </c>
      <c r="I161" s="6">
        <v>1880</v>
      </c>
    </row>
    <row r="162" spans="1:20" ht="22.5" x14ac:dyDescent="0.25">
      <c r="B162" s="5" t="s">
        <v>190</v>
      </c>
      <c r="C162" s="5" t="s">
        <v>191</v>
      </c>
      <c r="D162" s="6">
        <v>0</v>
      </c>
      <c r="E162" s="6">
        <v>0</v>
      </c>
      <c r="F162" s="6">
        <f t="shared" si="15"/>
        <v>500</v>
      </c>
      <c r="G162" s="6">
        <v>0</v>
      </c>
      <c r="H162" s="6">
        <v>500</v>
      </c>
      <c r="I162" s="6">
        <v>500</v>
      </c>
    </row>
    <row r="163" spans="1:20" x14ac:dyDescent="0.25">
      <c r="B163" s="5" t="s">
        <v>193</v>
      </c>
      <c r="C163" s="5" t="s">
        <v>194</v>
      </c>
      <c r="D163" s="6">
        <f>D164</f>
        <v>9741596</v>
      </c>
      <c r="E163" s="6">
        <f>E164</f>
        <v>1918902</v>
      </c>
      <c r="F163" s="6">
        <f t="shared" si="15"/>
        <v>1696796</v>
      </c>
      <c r="G163" s="6">
        <f t="shared" ref="G163:I164" si="18">G164</f>
        <v>3604</v>
      </c>
      <c r="H163" s="6">
        <f t="shared" si="18"/>
        <v>1693192</v>
      </c>
      <c r="I163" s="6">
        <f t="shared" si="18"/>
        <v>1683379</v>
      </c>
    </row>
    <row r="164" spans="1:20" ht="22.5" x14ac:dyDescent="0.25">
      <c r="B164" s="5" t="s">
        <v>196</v>
      </c>
      <c r="C164" s="5" t="s">
        <v>197</v>
      </c>
      <c r="D164" s="6">
        <f>D165</f>
        <v>9741596</v>
      </c>
      <c r="E164" s="6">
        <f>E165</f>
        <v>1918902</v>
      </c>
      <c r="F164" s="6">
        <f t="shared" si="15"/>
        <v>1696796</v>
      </c>
      <c r="G164" s="6">
        <f t="shared" si="18"/>
        <v>3604</v>
      </c>
      <c r="H164" s="6">
        <f t="shared" si="18"/>
        <v>1693192</v>
      </c>
      <c r="I164" s="6">
        <f t="shared" si="18"/>
        <v>1683379</v>
      </c>
    </row>
    <row r="165" spans="1:20" ht="96" x14ac:dyDescent="0.25">
      <c r="B165" s="5" t="s">
        <v>199</v>
      </c>
      <c r="C165" s="5" t="s">
        <v>200</v>
      </c>
      <c r="D165" s="6">
        <f>+D166+D167</f>
        <v>9741596</v>
      </c>
      <c r="E165" s="6">
        <f>+E166+E167</f>
        <v>1918902</v>
      </c>
      <c r="F165" s="6">
        <f t="shared" si="15"/>
        <v>1696796</v>
      </c>
      <c r="G165" s="6">
        <f>+G166+G167</f>
        <v>3604</v>
      </c>
      <c r="H165" s="6">
        <f>+H166+H167</f>
        <v>1693192</v>
      </c>
      <c r="I165" s="6">
        <f>+I166+I167</f>
        <v>1683379</v>
      </c>
    </row>
    <row r="166" spans="1:20" ht="22.5" x14ac:dyDescent="0.25">
      <c r="B166" s="5" t="s">
        <v>208</v>
      </c>
      <c r="C166" s="5" t="s">
        <v>209</v>
      </c>
      <c r="D166" s="6">
        <v>9318900</v>
      </c>
      <c r="E166" s="6">
        <v>1900000</v>
      </c>
      <c r="F166" s="6">
        <f t="shared" si="15"/>
        <v>1679774</v>
      </c>
      <c r="G166" s="6">
        <v>0</v>
      </c>
      <c r="H166" s="6">
        <v>1679774</v>
      </c>
      <c r="I166" s="6">
        <v>1679774</v>
      </c>
    </row>
    <row r="167" spans="1:20" ht="54" x14ac:dyDescent="0.25">
      <c r="B167" s="5" t="s">
        <v>211</v>
      </c>
      <c r="C167" s="5" t="s">
        <v>212</v>
      </c>
      <c r="D167" s="6">
        <v>422696</v>
      </c>
      <c r="E167" s="6">
        <v>18902</v>
      </c>
      <c r="F167" s="6">
        <f t="shared" si="15"/>
        <v>17022</v>
      </c>
      <c r="G167" s="6">
        <v>3604</v>
      </c>
      <c r="H167" s="6">
        <v>13418</v>
      </c>
      <c r="I167" s="6">
        <v>3605</v>
      </c>
    </row>
    <row r="168" spans="1:20" ht="33" x14ac:dyDescent="0.25">
      <c r="A168" s="7"/>
      <c r="B168" s="5" t="s">
        <v>214</v>
      </c>
      <c r="C168" s="5" t="s">
        <v>215</v>
      </c>
      <c r="D168" s="6">
        <f>D169+D171</f>
        <v>3363783</v>
      </c>
      <c r="E168" s="6">
        <f>E169+E171</f>
        <v>523590</v>
      </c>
      <c r="F168" s="6">
        <f t="shared" si="15"/>
        <v>272716</v>
      </c>
      <c r="G168" s="6">
        <f>G169+G171</f>
        <v>23571</v>
      </c>
      <c r="H168" s="6">
        <f>H169+H171</f>
        <v>249145</v>
      </c>
      <c r="I168" s="6">
        <f>I169+I171</f>
        <v>161416</v>
      </c>
      <c r="J168" s="7"/>
      <c r="K168" s="7"/>
      <c r="L168" s="7"/>
      <c r="Q168" s="7"/>
      <c r="R168" s="7"/>
      <c r="S168" s="7"/>
      <c r="T168" s="7"/>
    </row>
    <row r="169" spans="1:20" ht="22.5" x14ac:dyDescent="0.25">
      <c r="B169" s="5" t="s">
        <v>217</v>
      </c>
      <c r="C169" s="5" t="s">
        <v>218</v>
      </c>
      <c r="D169" s="6">
        <f>D170</f>
        <v>965183</v>
      </c>
      <c r="E169" s="6">
        <f>E170</f>
        <v>0</v>
      </c>
      <c r="F169" s="6">
        <f t="shared" si="15"/>
        <v>0</v>
      </c>
      <c r="G169" s="6">
        <f>G170</f>
        <v>0</v>
      </c>
      <c r="H169" s="6">
        <f>H170</f>
        <v>0</v>
      </c>
      <c r="I169" s="6">
        <f>I170</f>
        <v>0</v>
      </c>
    </row>
    <row r="170" spans="1:20" ht="22.5" x14ac:dyDescent="0.25">
      <c r="B170" s="5" t="s">
        <v>220</v>
      </c>
      <c r="C170" s="5" t="s">
        <v>221</v>
      </c>
      <c r="D170" s="6">
        <v>965183</v>
      </c>
      <c r="E170" s="6">
        <v>0</v>
      </c>
      <c r="F170" s="6">
        <f t="shared" si="15"/>
        <v>0</v>
      </c>
      <c r="G170" s="6">
        <v>0</v>
      </c>
      <c r="H170" s="6">
        <v>0</v>
      </c>
      <c r="I170" s="6">
        <v>0</v>
      </c>
    </row>
    <row r="171" spans="1:20" x14ac:dyDescent="0.25">
      <c r="B171" s="5" t="s">
        <v>223</v>
      </c>
      <c r="C171" s="5" t="s">
        <v>224</v>
      </c>
      <c r="D171" s="6">
        <f>D172+D173+D174</f>
        <v>2398600</v>
      </c>
      <c r="E171" s="6">
        <f>E172+E173+E174</f>
        <v>523590</v>
      </c>
      <c r="F171" s="6">
        <f t="shared" si="15"/>
        <v>272716</v>
      </c>
      <c r="G171" s="6">
        <f>G172+G173+G174</f>
        <v>23571</v>
      </c>
      <c r="H171" s="6">
        <f>H172+H173+H174</f>
        <v>249145</v>
      </c>
      <c r="I171" s="6">
        <f>I172+I173+I174</f>
        <v>161416</v>
      </c>
    </row>
    <row r="172" spans="1:20" ht="22.5" x14ac:dyDescent="0.25">
      <c r="B172" s="5" t="s">
        <v>220</v>
      </c>
      <c r="C172" s="5" t="s">
        <v>226</v>
      </c>
      <c r="D172" s="6">
        <v>1775029</v>
      </c>
      <c r="E172" s="6">
        <v>100019</v>
      </c>
      <c r="F172" s="6">
        <f t="shared" si="15"/>
        <v>111300</v>
      </c>
      <c r="G172" s="6">
        <v>23571</v>
      </c>
      <c r="H172" s="6">
        <v>87729</v>
      </c>
      <c r="I172" s="6">
        <v>0</v>
      </c>
    </row>
    <row r="173" spans="1:20" ht="22.5" x14ac:dyDescent="0.25">
      <c r="B173" s="5" t="s">
        <v>228</v>
      </c>
      <c r="C173" s="5" t="s">
        <v>229</v>
      </c>
      <c r="D173" s="6">
        <v>23571</v>
      </c>
      <c r="E173" s="6">
        <v>23571</v>
      </c>
      <c r="F173" s="6">
        <f t="shared" si="15"/>
        <v>23571</v>
      </c>
      <c r="G173" s="6">
        <v>0</v>
      </c>
      <c r="H173" s="6">
        <v>23571</v>
      </c>
      <c r="I173" s="6">
        <v>23571</v>
      </c>
    </row>
    <row r="174" spans="1:20" x14ac:dyDescent="0.25">
      <c r="B174" s="5" t="s">
        <v>231</v>
      </c>
      <c r="C174" s="5" t="s">
        <v>232</v>
      </c>
      <c r="D174" s="6">
        <v>600000</v>
      </c>
      <c r="E174" s="6">
        <v>400000</v>
      </c>
      <c r="F174" s="6">
        <f t="shared" si="15"/>
        <v>137845</v>
      </c>
      <c r="G174" s="6">
        <v>0</v>
      </c>
      <c r="H174" s="6">
        <v>137845</v>
      </c>
      <c r="I174" s="6">
        <v>137845</v>
      </c>
    </row>
    <row r="176" spans="1:20" x14ac:dyDescent="0.25">
      <c r="B176" s="8" t="s">
        <v>243</v>
      </c>
      <c r="C176" s="9"/>
      <c r="D176" s="9" t="s">
        <v>244</v>
      </c>
    </row>
    <row r="177" spans="2:4" x14ac:dyDescent="0.25">
      <c r="B177" s="8" t="s">
        <v>245</v>
      </c>
      <c r="C177" s="9"/>
      <c r="D177" s="9" t="s">
        <v>246</v>
      </c>
    </row>
    <row r="178" spans="2:4" x14ac:dyDescent="0.25">
      <c r="B178" s="9"/>
      <c r="C178" s="9"/>
      <c r="D178" s="9"/>
    </row>
    <row r="179" spans="2:4" x14ac:dyDescent="0.25">
      <c r="B179" s="9"/>
      <c r="C179" s="9" t="s">
        <v>247</v>
      </c>
      <c r="D179" s="9"/>
    </row>
    <row r="180" spans="2:4" x14ac:dyDescent="0.25">
      <c r="B180" s="9"/>
      <c r="C180" s="9"/>
      <c r="D180" s="9"/>
    </row>
    <row r="181" spans="2:4" x14ac:dyDescent="0.25">
      <c r="B181" s="9"/>
      <c r="C181" s="9"/>
      <c r="D181" s="9"/>
    </row>
    <row r="182" spans="2:4" x14ac:dyDescent="0.25">
      <c r="B182" s="9" t="s">
        <v>248</v>
      </c>
      <c r="C182" s="9"/>
      <c r="D182" s="9" t="s">
        <v>249</v>
      </c>
    </row>
    <row r="183" spans="2:4" x14ac:dyDescent="0.25">
      <c r="B183" s="9"/>
      <c r="C183" s="9"/>
      <c r="D183" s="9" t="s">
        <v>250</v>
      </c>
    </row>
    <row r="184" spans="2:4" x14ac:dyDescent="0.25">
      <c r="B184" s="9"/>
      <c r="C184" s="9"/>
      <c r="D184" s="9" t="s">
        <v>251</v>
      </c>
    </row>
  </sheetData>
  <mergeCells count="18">
    <mergeCell ref="B150:I150"/>
    <mergeCell ref="I6:I9"/>
    <mergeCell ref="J6:J9"/>
    <mergeCell ref="K6:K9"/>
    <mergeCell ref="B86:J86"/>
    <mergeCell ref="A1:K1"/>
    <mergeCell ref="A2:K2"/>
    <mergeCell ref="A3:K3"/>
    <mergeCell ref="A4:K4"/>
    <mergeCell ref="A10:B10"/>
    <mergeCell ref="C6:C9"/>
    <mergeCell ref="D6:D9"/>
    <mergeCell ref="E6:E9"/>
    <mergeCell ref="F6:H6"/>
    <mergeCell ref="F7:F9"/>
    <mergeCell ref="G7:G9"/>
    <mergeCell ref="H7:H9"/>
    <mergeCell ref="A6:B9"/>
  </mergeCells>
  <pageMargins left="0.70866141732283472" right="0.31496062992125984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2021-05-11T07:34:20Z</cp:lastPrinted>
  <dcterms:created xsi:type="dcterms:W3CDTF">2021-05-06T10:18:38Z</dcterms:created>
  <dcterms:modified xsi:type="dcterms:W3CDTF">2021-05-11T08:22:05Z</dcterms:modified>
</cp:coreProperties>
</file>