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1\august\ph cont executie trim II 2021\"/>
    </mc:Choice>
  </mc:AlternateContent>
  <xr:revisionPtr revIDLastSave="0" documentId="13_ncr:1_{8DE9A141-AE66-4641-85F5-DB53FDFE3D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F176" i="1"/>
  <c r="F175" i="1"/>
  <c r="I174" i="1"/>
  <c r="H174" i="1"/>
  <c r="G174" i="1"/>
  <c r="F174" i="1" s="1"/>
  <c r="E174" i="1"/>
  <c r="D174" i="1"/>
  <c r="F173" i="1"/>
  <c r="F172" i="1"/>
  <c r="I171" i="1"/>
  <c r="H171" i="1"/>
  <c r="G171" i="1"/>
  <c r="E171" i="1"/>
  <c r="D171" i="1"/>
  <c r="F169" i="1"/>
  <c r="F168" i="1"/>
  <c r="I167" i="1"/>
  <c r="I166" i="1" s="1"/>
  <c r="I165" i="1" s="1"/>
  <c r="H167" i="1"/>
  <c r="G167" i="1"/>
  <c r="F167" i="1" s="1"/>
  <c r="E167" i="1"/>
  <c r="E166" i="1" s="1"/>
  <c r="E165" i="1" s="1"/>
  <c r="D167" i="1"/>
  <c r="H166" i="1"/>
  <c r="H165" i="1" s="1"/>
  <c r="D166" i="1"/>
  <c r="D165" i="1" s="1"/>
  <c r="F164" i="1"/>
  <c r="F163" i="1"/>
  <c r="I162" i="1"/>
  <c r="I161" i="1" s="1"/>
  <c r="H162" i="1"/>
  <c r="H161" i="1" s="1"/>
  <c r="G162" i="1"/>
  <c r="E162" i="1"/>
  <c r="E161" i="1" s="1"/>
  <c r="D162" i="1"/>
  <c r="D161" i="1" s="1"/>
  <c r="F160" i="1"/>
  <c r="F159" i="1"/>
  <c r="I158" i="1"/>
  <c r="I157" i="1" s="1"/>
  <c r="I156" i="1" s="1"/>
  <c r="I155" i="1" s="1"/>
  <c r="H158" i="1"/>
  <c r="H157" i="1" s="1"/>
  <c r="H156" i="1" s="1"/>
  <c r="H155" i="1" s="1"/>
  <c r="G158" i="1"/>
  <c r="E158" i="1"/>
  <c r="E157" i="1" s="1"/>
  <c r="E156" i="1" s="1"/>
  <c r="E155" i="1" s="1"/>
  <c r="D158" i="1"/>
  <c r="D157" i="1" s="1"/>
  <c r="D156" i="1" s="1"/>
  <c r="D155" i="1" s="1"/>
  <c r="F149" i="1"/>
  <c r="F148" i="1"/>
  <c r="I147" i="1"/>
  <c r="I146" i="1" s="1"/>
  <c r="I145" i="1" s="1"/>
  <c r="H147" i="1"/>
  <c r="H146" i="1" s="1"/>
  <c r="G147" i="1"/>
  <c r="G146" i="1" s="1"/>
  <c r="G145" i="1" s="1"/>
  <c r="E147" i="1"/>
  <c r="D147" i="1"/>
  <c r="D146" i="1" s="1"/>
  <c r="D145" i="1" s="1"/>
  <c r="E146" i="1"/>
  <c r="E145" i="1" s="1"/>
  <c r="F144" i="1"/>
  <c r="I143" i="1"/>
  <c r="H143" i="1"/>
  <c r="G143" i="1"/>
  <c r="E143" i="1"/>
  <c r="D143" i="1"/>
  <c r="F142" i="1"/>
  <c r="F141" i="1"/>
  <c r="I140" i="1"/>
  <c r="H140" i="1"/>
  <c r="G140" i="1"/>
  <c r="E140" i="1"/>
  <c r="D140" i="1"/>
  <c r="F139" i="1"/>
  <c r="I138" i="1"/>
  <c r="I137" i="1" s="1"/>
  <c r="H138" i="1"/>
  <c r="H137" i="1" s="1"/>
  <c r="G138" i="1"/>
  <c r="E138" i="1"/>
  <c r="E137" i="1" s="1"/>
  <c r="D138" i="1"/>
  <c r="D137" i="1" s="1"/>
  <c r="F136" i="1"/>
  <c r="I135" i="1"/>
  <c r="H135" i="1"/>
  <c r="G135" i="1"/>
  <c r="E135" i="1"/>
  <c r="D135" i="1"/>
  <c r="F134" i="1"/>
  <c r="F133" i="1"/>
  <c r="I132" i="1"/>
  <c r="H132" i="1"/>
  <c r="G132" i="1"/>
  <c r="E132" i="1"/>
  <c r="D132" i="1"/>
  <c r="F130" i="1"/>
  <c r="I129" i="1"/>
  <c r="I128" i="1" s="1"/>
  <c r="I127" i="1" s="1"/>
  <c r="H129" i="1"/>
  <c r="G129" i="1"/>
  <c r="E129" i="1"/>
  <c r="E128" i="1" s="1"/>
  <c r="E127" i="1" s="1"/>
  <c r="D129" i="1"/>
  <c r="D128" i="1" s="1"/>
  <c r="D127" i="1" s="1"/>
  <c r="H128" i="1"/>
  <c r="G128" i="1"/>
  <c r="G127" i="1" s="1"/>
  <c r="F125" i="1"/>
  <c r="I124" i="1"/>
  <c r="I123" i="1" s="1"/>
  <c r="H124" i="1"/>
  <c r="G124" i="1"/>
  <c r="G123" i="1" s="1"/>
  <c r="E124" i="1"/>
  <c r="E123" i="1" s="1"/>
  <c r="D124" i="1"/>
  <c r="D123" i="1" s="1"/>
  <c r="F122" i="1"/>
  <c r="F121" i="1"/>
  <c r="F120" i="1"/>
  <c r="F119" i="1"/>
  <c r="I118" i="1"/>
  <c r="I117" i="1" s="1"/>
  <c r="H118" i="1"/>
  <c r="H117" i="1" s="1"/>
  <c r="G118" i="1"/>
  <c r="G117" i="1" s="1"/>
  <c r="E118" i="1"/>
  <c r="E117" i="1" s="1"/>
  <c r="D118" i="1"/>
  <c r="D117" i="1" s="1"/>
  <c r="F116" i="1"/>
  <c r="F115" i="1"/>
  <c r="I114" i="1"/>
  <c r="H114" i="1"/>
  <c r="G114" i="1"/>
  <c r="E114" i="1"/>
  <c r="D114" i="1"/>
  <c r="F112" i="1"/>
  <c r="F111" i="1"/>
  <c r="F110" i="1"/>
  <c r="F109" i="1"/>
  <c r="F108" i="1"/>
  <c r="I107" i="1"/>
  <c r="H107" i="1"/>
  <c r="G107" i="1"/>
  <c r="F107" i="1" s="1"/>
  <c r="E107" i="1"/>
  <c r="D107" i="1"/>
  <c r="F106" i="1"/>
  <c r="F105" i="1"/>
  <c r="I104" i="1"/>
  <c r="H104" i="1"/>
  <c r="H103" i="1" s="1"/>
  <c r="G104" i="1"/>
  <c r="E104" i="1"/>
  <c r="D104" i="1"/>
  <c r="F101" i="1"/>
  <c r="F100" i="1"/>
  <c r="F99" i="1"/>
  <c r="I98" i="1"/>
  <c r="H98" i="1"/>
  <c r="H95" i="1" s="1"/>
  <c r="H94" i="1" s="1"/>
  <c r="G98" i="1"/>
  <c r="E98" i="1"/>
  <c r="D98" i="1"/>
  <c r="F97" i="1"/>
  <c r="I96" i="1"/>
  <c r="H96" i="1"/>
  <c r="G96" i="1"/>
  <c r="E96" i="1"/>
  <c r="D96" i="1"/>
  <c r="F140" i="1" l="1"/>
  <c r="F129" i="1"/>
  <c r="F143" i="1"/>
  <c r="D95" i="1"/>
  <c r="D94" i="1" s="1"/>
  <c r="F98" i="1"/>
  <c r="E95" i="1"/>
  <c r="E94" i="1" s="1"/>
  <c r="F96" i="1"/>
  <c r="I113" i="1"/>
  <c r="F132" i="1"/>
  <c r="F162" i="1"/>
  <c r="F104" i="1"/>
  <c r="H113" i="1"/>
  <c r="F124" i="1"/>
  <c r="F128" i="1"/>
  <c r="G103" i="1"/>
  <c r="G102" i="1" s="1"/>
  <c r="I131" i="1"/>
  <c r="I126" i="1" s="1"/>
  <c r="F114" i="1"/>
  <c r="E113" i="1"/>
  <c r="F138" i="1"/>
  <c r="F158" i="1"/>
  <c r="G166" i="1"/>
  <c r="F166" i="1" s="1"/>
  <c r="I95" i="1"/>
  <c r="I94" i="1" s="1"/>
  <c r="F117" i="1"/>
  <c r="H123" i="1"/>
  <c r="F123" i="1" s="1"/>
  <c r="H127" i="1"/>
  <c r="F127" i="1" s="1"/>
  <c r="D131" i="1"/>
  <c r="D126" i="1" s="1"/>
  <c r="G137" i="1"/>
  <c r="F137" i="1" s="1"/>
  <c r="F146" i="1"/>
  <c r="D103" i="1"/>
  <c r="D102" i="1" s="1"/>
  <c r="G113" i="1"/>
  <c r="F118" i="1"/>
  <c r="F135" i="1"/>
  <c r="F147" i="1"/>
  <c r="G157" i="1"/>
  <c r="G161" i="1"/>
  <c r="F161" i="1" s="1"/>
  <c r="D170" i="1"/>
  <c r="D154" i="1" s="1"/>
  <c r="I170" i="1"/>
  <c r="I154" i="1" s="1"/>
  <c r="E170" i="1"/>
  <c r="E154" i="1" s="1"/>
  <c r="E103" i="1"/>
  <c r="E102" i="1" s="1"/>
  <c r="E93" i="1" s="1"/>
  <c r="I103" i="1"/>
  <c r="I102" i="1" s="1"/>
  <c r="D113" i="1"/>
  <c r="H131" i="1"/>
  <c r="E131" i="1"/>
  <c r="E126" i="1" s="1"/>
  <c r="H145" i="1"/>
  <c r="F145" i="1" s="1"/>
  <c r="F171" i="1"/>
  <c r="H170" i="1"/>
  <c r="H154" i="1" s="1"/>
  <c r="G170" i="1"/>
  <c r="H102" i="1"/>
  <c r="G95" i="1"/>
  <c r="G165" i="1" l="1"/>
  <c r="F165" i="1" s="1"/>
  <c r="F103" i="1"/>
  <c r="F113" i="1"/>
  <c r="H93" i="1"/>
  <c r="H92" i="1" s="1"/>
  <c r="H91" i="1" s="1"/>
  <c r="E92" i="1"/>
  <c r="E91" i="1" s="1"/>
  <c r="I93" i="1"/>
  <c r="I92" i="1" s="1"/>
  <c r="I91" i="1" s="1"/>
  <c r="G131" i="1"/>
  <c r="F170" i="1"/>
  <c r="H126" i="1"/>
  <c r="F157" i="1"/>
  <c r="G156" i="1"/>
  <c r="D93" i="1"/>
  <c r="D92" i="1" s="1"/>
  <c r="D91" i="1" s="1"/>
  <c r="G94" i="1"/>
  <c r="F95" i="1"/>
  <c r="F131" i="1"/>
  <c r="G126" i="1"/>
  <c r="F126" i="1" s="1"/>
  <c r="F102" i="1"/>
  <c r="F156" i="1" l="1"/>
  <c r="G155" i="1"/>
  <c r="G93" i="1"/>
  <c r="F94" i="1"/>
  <c r="F155" i="1" l="1"/>
  <c r="G154" i="1"/>
  <c r="F154" i="1" s="1"/>
  <c r="G92" i="1"/>
  <c r="F93" i="1"/>
  <c r="G91" i="1" l="1"/>
  <c r="F91" i="1" s="1"/>
  <c r="F92" i="1"/>
  <c r="H14" i="3"/>
  <c r="H13" i="3" s="1"/>
  <c r="I14" i="3"/>
  <c r="I13" i="3" s="1"/>
  <c r="G15" i="3"/>
  <c r="G14" i="3" s="1"/>
  <c r="H15" i="3"/>
  <c r="I15" i="3"/>
  <c r="D16" i="3"/>
  <c r="D15" i="3" s="1"/>
  <c r="D14" i="3" s="1"/>
  <c r="D13" i="3" s="1"/>
  <c r="E16" i="3"/>
  <c r="E15" i="3" s="1"/>
  <c r="E14" i="3" s="1"/>
  <c r="E13" i="3" s="1"/>
  <c r="G16" i="3"/>
  <c r="F16" i="3" s="1"/>
  <c r="K16" i="3" s="1"/>
  <c r="H16" i="3"/>
  <c r="I16" i="3"/>
  <c r="J16" i="3"/>
  <c r="J15" i="3" s="1"/>
  <c r="J14" i="3" s="1"/>
  <c r="J13" i="3" s="1"/>
  <c r="J12" i="3" s="1"/>
  <c r="F17" i="3"/>
  <c r="K17" i="3"/>
  <c r="F18" i="3"/>
  <c r="K18" i="3"/>
  <c r="D19" i="3"/>
  <c r="E19" i="3"/>
  <c r="G19" i="3"/>
  <c r="J19" i="3"/>
  <c r="D20" i="3"/>
  <c r="E20" i="3"/>
  <c r="G20" i="3"/>
  <c r="F20" i="3" s="1"/>
  <c r="K20" i="3" s="1"/>
  <c r="H20" i="3"/>
  <c r="H19" i="3" s="1"/>
  <c r="I20" i="3"/>
  <c r="I19" i="3" s="1"/>
  <c r="J20" i="3"/>
  <c r="F21" i="3"/>
  <c r="K21" i="3"/>
  <c r="F22" i="3"/>
  <c r="K22" i="3"/>
  <c r="H23" i="3"/>
  <c r="I23" i="3"/>
  <c r="G24" i="3"/>
  <c r="G23" i="3" s="1"/>
  <c r="F23" i="3" s="1"/>
  <c r="H24" i="3"/>
  <c r="I24" i="3"/>
  <c r="D25" i="3"/>
  <c r="D24" i="3" s="1"/>
  <c r="D23" i="3" s="1"/>
  <c r="E25" i="3"/>
  <c r="E24" i="3" s="1"/>
  <c r="E23" i="3" s="1"/>
  <c r="G25" i="3"/>
  <c r="F25" i="3" s="1"/>
  <c r="K25" i="3" s="1"/>
  <c r="H25" i="3"/>
  <c r="I25" i="3"/>
  <c r="J25" i="3"/>
  <c r="J24" i="3" s="1"/>
  <c r="J23" i="3" s="1"/>
  <c r="F26" i="3"/>
  <c r="K26" i="3"/>
  <c r="F27" i="3"/>
  <c r="K27" i="3"/>
  <c r="D28" i="3"/>
  <c r="E28" i="3"/>
  <c r="G28" i="3"/>
  <c r="F28" i="3" s="1"/>
  <c r="J28" i="3"/>
  <c r="D29" i="3"/>
  <c r="E29" i="3"/>
  <c r="G29" i="3"/>
  <c r="F29" i="3" s="1"/>
  <c r="K29" i="3" s="1"/>
  <c r="H29" i="3"/>
  <c r="H28" i="3" s="1"/>
  <c r="I29" i="3"/>
  <c r="I28" i="3" s="1"/>
  <c r="J29" i="3"/>
  <c r="F30" i="3"/>
  <c r="K30" i="3"/>
  <c r="F31" i="3"/>
  <c r="K31" i="3"/>
  <c r="D32" i="3"/>
  <c r="E32" i="3"/>
  <c r="G32" i="3"/>
  <c r="F32" i="3" s="1"/>
  <c r="K32" i="3" s="1"/>
  <c r="H32" i="3"/>
  <c r="I32" i="3"/>
  <c r="J32" i="3"/>
  <c r="F33" i="3"/>
  <c r="K33" i="3"/>
  <c r="F34" i="3"/>
  <c r="K34" i="3"/>
  <c r="F35" i="3"/>
  <c r="K35" i="3"/>
  <c r="D17" i="2"/>
  <c r="E17" i="2"/>
  <c r="G17" i="2"/>
  <c r="F17" i="2" s="1"/>
  <c r="K17" i="2" s="1"/>
  <c r="H17" i="2"/>
  <c r="H16" i="2" s="1"/>
  <c r="H15" i="2" s="1"/>
  <c r="H14" i="2" s="1"/>
  <c r="I17" i="2"/>
  <c r="I16" i="2" s="1"/>
  <c r="I15" i="2" s="1"/>
  <c r="I14" i="2" s="1"/>
  <c r="J17" i="2"/>
  <c r="F18" i="2"/>
  <c r="K18" i="2"/>
  <c r="D19" i="2"/>
  <c r="D16" i="2" s="1"/>
  <c r="D15" i="2" s="1"/>
  <c r="E19" i="2"/>
  <c r="E16" i="2" s="1"/>
  <c r="E15" i="2" s="1"/>
  <c r="E14" i="2" s="1"/>
  <c r="G19" i="2"/>
  <c r="F19" i="2" s="1"/>
  <c r="K19" i="2" s="1"/>
  <c r="H19" i="2"/>
  <c r="I19" i="2"/>
  <c r="J19" i="2"/>
  <c r="J16" i="2" s="1"/>
  <c r="J15" i="2" s="1"/>
  <c r="F20" i="2"/>
  <c r="K20" i="2"/>
  <c r="F21" i="2"/>
  <c r="K21" i="2"/>
  <c r="F22" i="2"/>
  <c r="K22" i="2"/>
  <c r="H23" i="2"/>
  <c r="G24" i="2"/>
  <c r="G23" i="2" s="1"/>
  <c r="F23" i="2" s="1"/>
  <c r="H24" i="2"/>
  <c r="D25" i="2"/>
  <c r="D24" i="2" s="1"/>
  <c r="D23" i="2" s="1"/>
  <c r="E25" i="2"/>
  <c r="E24" i="2" s="1"/>
  <c r="E23" i="2" s="1"/>
  <c r="G25" i="2"/>
  <c r="F25" i="2" s="1"/>
  <c r="K25" i="2" s="1"/>
  <c r="H25" i="2"/>
  <c r="I25" i="2"/>
  <c r="I24" i="2" s="1"/>
  <c r="I23" i="2" s="1"/>
  <c r="J25" i="2"/>
  <c r="J24" i="2" s="1"/>
  <c r="J23" i="2" s="1"/>
  <c r="F26" i="2"/>
  <c r="K26" i="2"/>
  <c r="F27" i="2"/>
  <c r="K27" i="2"/>
  <c r="D28" i="2"/>
  <c r="E28" i="2"/>
  <c r="G28" i="2"/>
  <c r="F28" i="2" s="1"/>
  <c r="K28" i="2" s="1"/>
  <c r="H28" i="2"/>
  <c r="I28" i="2"/>
  <c r="J28" i="2"/>
  <c r="F29" i="2"/>
  <c r="K29" i="2"/>
  <c r="F30" i="2"/>
  <c r="K30" i="2"/>
  <c r="F31" i="2"/>
  <c r="K31" i="2"/>
  <c r="F32" i="2"/>
  <c r="K32" i="2"/>
  <c r="F33" i="2"/>
  <c r="K33" i="2"/>
  <c r="D34" i="2"/>
  <c r="J34" i="2"/>
  <c r="D35" i="2"/>
  <c r="E35" i="2"/>
  <c r="G35" i="2"/>
  <c r="F35" i="2" s="1"/>
  <c r="K35" i="2" s="1"/>
  <c r="H35" i="2"/>
  <c r="H34" i="2" s="1"/>
  <c r="I35" i="2"/>
  <c r="I34" i="2" s="1"/>
  <c r="J35" i="2"/>
  <c r="F36" i="2"/>
  <c r="K36" i="2"/>
  <c r="F37" i="2"/>
  <c r="K37" i="2"/>
  <c r="D38" i="2"/>
  <c r="H38" i="2"/>
  <c r="I38" i="2"/>
  <c r="J38" i="2"/>
  <c r="D39" i="2"/>
  <c r="E39" i="2"/>
  <c r="E38" i="2" s="1"/>
  <c r="E34" i="2" s="1"/>
  <c r="G39" i="2"/>
  <c r="G38" i="2" s="1"/>
  <c r="F38" i="2" s="1"/>
  <c r="K38" i="2" s="1"/>
  <c r="H39" i="2"/>
  <c r="I39" i="2"/>
  <c r="J39" i="2"/>
  <c r="F40" i="2"/>
  <c r="K40" i="2"/>
  <c r="F41" i="2"/>
  <c r="K41" i="2"/>
  <c r="F42" i="2"/>
  <c r="K42" i="2"/>
  <c r="F43" i="2"/>
  <c r="K43" i="2"/>
  <c r="D44" i="2"/>
  <c r="H44" i="2"/>
  <c r="I44" i="2"/>
  <c r="J44" i="2"/>
  <c r="D45" i="2"/>
  <c r="E45" i="2"/>
  <c r="E44" i="2" s="1"/>
  <c r="G45" i="2"/>
  <c r="G44" i="2" s="1"/>
  <c r="F44" i="2" s="1"/>
  <c r="K44" i="2" s="1"/>
  <c r="H45" i="2"/>
  <c r="I45" i="2"/>
  <c r="J45" i="2"/>
  <c r="F46" i="2"/>
  <c r="K46" i="2"/>
  <c r="D49" i="2"/>
  <c r="D48" i="2" s="1"/>
  <c r="D47" i="2" s="1"/>
  <c r="E49" i="2"/>
  <c r="E48" i="2" s="1"/>
  <c r="E47" i="2" s="1"/>
  <c r="J49" i="2"/>
  <c r="J48" i="2" s="1"/>
  <c r="D50" i="2"/>
  <c r="E50" i="2"/>
  <c r="G50" i="2"/>
  <c r="F50" i="2" s="1"/>
  <c r="K50" i="2" s="1"/>
  <c r="H50" i="2"/>
  <c r="H49" i="2" s="1"/>
  <c r="H48" i="2" s="1"/>
  <c r="H47" i="2" s="1"/>
  <c r="I50" i="2"/>
  <c r="I49" i="2" s="1"/>
  <c r="I48" i="2" s="1"/>
  <c r="I47" i="2" s="1"/>
  <c r="J50" i="2"/>
  <c r="F51" i="2"/>
  <c r="K51" i="2"/>
  <c r="D53" i="2"/>
  <c r="E53" i="2"/>
  <c r="G53" i="2"/>
  <c r="F53" i="2" s="1"/>
  <c r="K53" i="2" s="1"/>
  <c r="H53" i="2"/>
  <c r="H52" i="2" s="1"/>
  <c r="I53" i="2"/>
  <c r="I52" i="2" s="1"/>
  <c r="J53" i="2"/>
  <c r="F54" i="2"/>
  <c r="K54" i="2"/>
  <c r="F55" i="2"/>
  <c r="K55" i="2"/>
  <c r="D56" i="2"/>
  <c r="E56" i="2"/>
  <c r="G56" i="2"/>
  <c r="F56" i="2" s="1"/>
  <c r="K56" i="2" s="1"/>
  <c r="H56" i="2"/>
  <c r="I56" i="2"/>
  <c r="J56" i="2"/>
  <c r="F57" i="2"/>
  <c r="K57" i="2"/>
  <c r="D58" i="2"/>
  <c r="D52" i="2" s="1"/>
  <c r="E58" i="2"/>
  <c r="E52" i="2" s="1"/>
  <c r="J58" i="2"/>
  <c r="J52" i="2" s="1"/>
  <c r="D59" i="2"/>
  <c r="E59" i="2"/>
  <c r="G59" i="2"/>
  <c r="F59" i="2" s="1"/>
  <c r="K59" i="2" s="1"/>
  <c r="H59" i="2"/>
  <c r="H58" i="2" s="1"/>
  <c r="I59" i="2"/>
  <c r="I58" i="2" s="1"/>
  <c r="J59" i="2"/>
  <c r="F60" i="2"/>
  <c r="K60" i="2"/>
  <c r="D61" i="2"/>
  <c r="E61" i="2"/>
  <c r="G61" i="2"/>
  <c r="F61" i="2" s="1"/>
  <c r="K61" i="2" s="1"/>
  <c r="H61" i="2"/>
  <c r="I61" i="2"/>
  <c r="J61" i="2"/>
  <c r="F62" i="2"/>
  <c r="K62" i="2"/>
  <c r="F63" i="2"/>
  <c r="K63" i="2"/>
  <c r="D64" i="2"/>
  <c r="E64" i="2"/>
  <c r="G64" i="2"/>
  <c r="F64" i="2" s="1"/>
  <c r="K64" i="2" s="1"/>
  <c r="H64" i="2"/>
  <c r="I64" i="2"/>
  <c r="J64" i="2"/>
  <c r="F65" i="2"/>
  <c r="K65" i="2"/>
  <c r="D67" i="2"/>
  <c r="D66" i="2" s="1"/>
  <c r="E67" i="2"/>
  <c r="E66" i="2" s="1"/>
  <c r="J67" i="2"/>
  <c r="J66" i="2" s="1"/>
  <c r="D68" i="2"/>
  <c r="E68" i="2"/>
  <c r="G68" i="2"/>
  <c r="F68" i="2" s="1"/>
  <c r="K68" i="2" s="1"/>
  <c r="H68" i="2"/>
  <c r="H67" i="2" s="1"/>
  <c r="H66" i="2" s="1"/>
  <c r="I68" i="2"/>
  <c r="I67" i="2" s="1"/>
  <c r="I66" i="2" s="1"/>
  <c r="J68" i="2"/>
  <c r="F69" i="2"/>
  <c r="K69" i="2"/>
  <c r="F70" i="2"/>
  <c r="K70" i="2"/>
  <c r="D17" i="1"/>
  <c r="E17" i="1"/>
  <c r="G17" i="1"/>
  <c r="H17" i="1"/>
  <c r="I17" i="1"/>
  <c r="J17" i="1"/>
  <c r="F18" i="1"/>
  <c r="K18" i="1" s="1"/>
  <c r="D19" i="1"/>
  <c r="E19" i="1"/>
  <c r="G19" i="1"/>
  <c r="H19" i="1"/>
  <c r="I19" i="1"/>
  <c r="J19" i="1"/>
  <c r="F20" i="1"/>
  <c r="K20" i="1" s="1"/>
  <c r="F21" i="1"/>
  <c r="K21" i="1" s="1"/>
  <c r="F22" i="1"/>
  <c r="K22" i="1" s="1"/>
  <c r="D25" i="1"/>
  <c r="E25" i="1"/>
  <c r="G25" i="1"/>
  <c r="H25" i="1"/>
  <c r="I25" i="1"/>
  <c r="J25" i="1"/>
  <c r="F26" i="1"/>
  <c r="K26" i="1" s="1"/>
  <c r="F27" i="1"/>
  <c r="K27" i="1" s="1"/>
  <c r="D28" i="1"/>
  <c r="E28" i="1"/>
  <c r="G28" i="1"/>
  <c r="H28" i="1"/>
  <c r="I28" i="1"/>
  <c r="J28" i="1"/>
  <c r="F29" i="1"/>
  <c r="K29" i="1" s="1"/>
  <c r="F30" i="1"/>
  <c r="K30" i="1" s="1"/>
  <c r="F31" i="1"/>
  <c r="K31" i="1" s="1"/>
  <c r="F32" i="1"/>
  <c r="K32" i="1" s="1"/>
  <c r="F33" i="1"/>
  <c r="K33" i="1" s="1"/>
  <c r="D35" i="1"/>
  <c r="E35" i="1"/>
  <c r="G35" i="1"/>
  <c r="H35" i="1"/>
  <c r="I35" i="1"/>
  <c r="J35" i="1"/>
  <c r="F36" i="1"/>
  <c r="K36" i="1" s="1"/>
  <c r="F37" i="1"/>
  <c r="K37" i="1" s="1"/>
  <c r="D39" i="1"/>
  <c r="D38" i="1" s="1"/>
  <c r="E39" i="1"/>
  <c r="E38" i="1" s="1"/>
  <c r="G39" i="1"/>
  <c r="G38" i="1" s="1"/>
  <c r="H39" i="1"/>
  <c r="H38" i="1" s="1"/>
  <c r="I39" i="1"/>
  <c r="I38" i="1" s="1"/>
  <c r="J39" i="1"/>
  <c r="J38" i="1" s="1"/>
  <c r="F40" i="1"/>
  <c r="K40" i="1" s="1"/>
  <c r="F41" i="1"/>
  <c r="K41" i="1" s="1"/>
  <c r="F42" i="1"/>
  <c r="K42" i="1" s="1"/>
  <c r="F43" i="1"/>
  <c r="K43" i="1" s="1"/>
  <c r="D45" i="1"/>
  <c r="D44" i="1" s="1"/>
  <c r="E45" i="1"/>
  <c r="E44" i="1" s="1"/>
  <c r="G45" i="1"/>
  <c r="G44" i="1" s="1"/>
  <c r="H45" i="1"/>
  <c r="H44" i="1" s="1"/>
  <c r="I45" i="1"/>
  <c r="I44" i="1" s="1"/>
  <c r="J45" i="1"/>
  <c r="J44" i="1" s="1"/>
  <c r="F46" i="1"/>
  <c r="K46" i="1" s="1"/>
  <c r="D50" i="1"/>
  <c r="D49" i="1" s="1"/>
  <c r="D48" i="1" s="1"/>
  <c r="E50" i="1"/>
  <c r="E49" i="1" s="1"/>
  <c r="E48" i="1" s="1"/>
  <c r="G50" i="1"/>
  <c r="H50" i="1"/>
  <c r="H49" i="1" s="1"/>
  <c r="H48" i="1" s="1"/>
  <c r="I50" i="1"/>
  <c r="I49" i="1" s="1"/>
  <c r="I48" i="1" s="1"/>
  <c r="J50" i="1"/>
  <c r="J49" i="1" s="1"/>
  <c r="J48" i="1" s="1"/>
  <c r="F51" i="1"/>
  <c r="K51" i="1"/>
  <c r="D53" i="1"/>
  <c r="E53" i="1"/>
  <c r="G53" i="1"/>
  <c r="H53" i="1"/>
  <c r="I53" i="1"/>
  <c r="J53" i="1"/>
  <c r="F54" i="1"/>
  <c r="K54" i="1" s="1"/>
  <c r="F55" i="1"/>
  <c r="K55" i="1" s="1"/>
  <c r="D56" i="1"/>
  <c r="E56" i="1"/>
  <c r="G56" i="1"/>
  <c r="H56" i="1"/>
  <c r="I56" i="1"/>
  <c r="J56" i="1"/>
  <c r="F57" i="1"/>
  <c r="K57" i="1" s="1"/>
  <c r="D59" i="1"/>
  <c r="D58" i="1" s="1"/>
  <c r="E59" i="1"/>
  <c r="E58" i="1" s="1"/>
  <c r="G59" i="1"/>
  <c r="G58" i="1" s="1"/>
  <c r="H59" i="1"/>
  <c r="H58" i="1" s="1"/>
  <c r="I59" i="1"/>
  <c r="I58" i="1" s="1"/>
  <c r="J59" i="1"/>
  <c r="J58" i="1" s="1"/>
  <c r="F60" i="1"/>
  <c r="K60" i="1" s="1"/>
  <c r="D61" i="1"/>
  <c r="E61" i="1"/>
  <c r="G61" i="1"/>
  <c r="H61" i="1"/>
  <c r="I61" i="1"/>
  <c r="J61" i="1"/>
  <c r="F62" i="1"/>
  <c r="K62" i="1" s="1"/>
  <c r="F63" i="1"/>
  <c r="K63" i="1" s="1"/>
  <c r="D64" i="1"/>
  <c r="E64" i="1"/>
  <c r="G64" i="1"/>
  <c r="H64" i="1"/>
  <c r="I64" i="1"/>
  <c r="J64" i="1"/>
  <c r="F65" i="1"/>
  <c r="K65" i="1" s="1"/>
  <c r="F66" i="1"/>
  <c r="K66" i="1" s="1"/>
  <c r="F67" i="1"/>
  <c r="K67" i="1" s="1"/>
  <c r="D69" i="1"/>
  <c r="D68" i="1" s="1"/>
  <c r="E69" i="1"/>
  <c r="E68" i="1" s="1"/>
  <c r="G69" i="1"/>
  <c r="H69" i="1"/>
  <c r="H68" i="1" s="1"/>
  <c r="I69" i="1"/>
  <c r="I68" i="1" s="1"/>
  <c r="J69" i="1"/>
  <c r="J68" i="1" s="1"/>
  <c r="F70" i="1"/>
  <c r="K70" i="1" s="1"/>
  <c r="F71" i="1"/>
  <c r="K71" i="1" s="1"/>
  <c r="D74" i="1"/>
  <c r="D73" i="1" s="1"/>
  <c r="D72" i="1" s="1"/>
  <c r="E74" i="1"/>
  <c r="E73" i="1" s="1"/>
  <c r="E72" i="1" s="1"/>
  <c r="G74" i="1"/>
  <c r="H74" i="1"/>
  <c r="H73" i="1" s="1"/>
  <c r="H72" i="1" s="1"/>
  <c r="I74" i="1"/>
  <c r="I73" i="1" s="1"/>
  <c r="I72" i="1" s="1"/>
  <c r="J74" i="1"/>
  <c r="J73" i="1" s="1"/>
  <c r="J72" i="1" s="1"/>
  <c r="F75" i="1"/>
  <c r="K75" i="1" s="1"/>
  <c r="F76" i="1"/>
  <c r="K76" i="1" s="1"/>
  <c r="F77" i="1"/>
  <c r="K77" i="1" s="1"/>
  <c r="F78" i="1"/>
  <c r="K78" i="1" s="1"/>
  <c r="D80" i="1"/>
  <c r="E80" i="1"/>
  <c r="G80" i="1"/>
  <c r="H80" i="1"/>
  <c r="I80" i="1"/>
  <c r="J80" i="1"/>
  <c r="F81" i="1"/>
  <c r="K81" i="1" s="1"/>
  <c r="F82" i="1"/>
  <c r="K82" i="1" s="1"/>
  <c r="D83" i="1"/>
  <c r="E83" i="1"/>
  <c r="G83" i="1"/>
  <c r="H83" i="1"/>
  <c r="I83" i="1"/>
  <c r="J83" i="1"/>
  <c r="F84" i="1"/>
  <c r="K84" i="1" s="1"/>
  <c r="F85" i="1"/>
  <c r="K85" i="1" s="1"/>
  <c r="F86" i="1"/>
  <c r="K86" i="1" s="1"/>
  <c r="F38" i="1" l="1"/>
  <c r="E24" i="1"/>
  <c r="E23" i="1" s="1"/>
  <c r="H79" i="1"/>
  <c r="I16" i="1"/>
  <c r="I15" i="1" s="1"/>
  <c r="I79" i="1"/>
  <c r="F56" i="1"/>
  <c r="F69" i="1"/>
  <c r="K69" i="1" s="1"/>
  <c r="G79" i="1"/>
  <c r="F74" i="1"/>
  <c r="K74" i="1" s="1"/>
  <c r="I52" i="1"/>
  <c r="I47" i="1" s="1"/>
  <c r="F53" i="1"/>
  <c r="K53" i="1" s="1"/>
  <c r="F44" i="1"/>
  <c r="K44" i="1" s="1"/>
  <c r="D24" i="1"/>
  <c r="D23" i="1" s="1"/>
  <c r="J16" i="1"/>
  <c r="J15" i="1" s="1"/>
  <c r="H52" i="1"/>
  <c r="H47" i="1" s="1"/>
  <c r="J24" i="1"/>
  <c r="J23" i="1" s="1"/>
  <c r="F50" i="1"/>
  <c r="K50" i="1" s="1"/>
  <c r="F39" i="1"/>
  <c r="K39" i="1" s="1"/>
  <c r="H16" i="1"/>
  <c r="H15" i="1" s="1"/>
  <c r="F25" i="1"/>
  <c r="K25" i="1" s="1"/>
  <c r="K38" i="1"/>
  <c r="F58" i="1"/>
  <c r="K58" i="1" s="1"/>
  <c r="I34" i="1"/>
  <c r="G16" i="1"/>
  <c r="F83" i="1"/>
  <c r="K83" i="1" s="1"/>
  <c r="D79" i="1"/>
  <c r="F59" i="1"/>
  <c r="K59" i="1" s="1"/>
  <c r="H34" i="1"/>
  <c r="G34" i="1"/>
  <c r="E16" i="1"/>
  <c r="E15" i="1" s="1"/>
  <c r="K56" i="1"/>
  <c r="J79" i="1"/>
  <c r="G68" i="1"/>
  <c r="F68" i="1" s="1"/>
  <c r="K68" i="1" s="1"/>
  <c r="D16" i="1"/>
  <c r="D15" i="1" s="1"/>
  <c r="F45" i="1"/>
  <c r="K45" i="1" s="1"/>
  <c r="F19" i="1"/>
  <c r="K19" i="1" s="1"/>
  <c r="F19" i="3"/>
  <c r="K19" i="3" s="1"/>
  <c r="D12" i="3"/>
  <c r="K28" i="3"/>
  <c r="F14" i="3"/>
  <c r="K14" i="3" s="1"/>
  <c r="G13" i="3"/>
  <c r="K23" i="3"/>
  <c r="I12" i="3"/>
  <c r="E12" i="3"/>
  <c r="H12" i="3"/>
  <c r="F24" i="3"/>
  <c r="K24" i="3" s="1"/>
  <c r="F15" i="3"/>
  <c r="K15" i="3" s="1"/>
  <c r="I13" i="2"/>
  <c r="I12" i="2" s="1"/>
  <c r="J47" i="2"/>
  <c r="K23" i="2"/>
  <c r="E13" i="2"/>
  <c r="E12" i="2" s="1"/>
  <c r="H13" i="2"/>
  <c r="H12" i="2" s="1"/>
  <c r="D14" i="2"/>
  <c r="D13" i="2" s="1"/>
  <c r="D12" i="2" s="1"/>
  <c r="J14" i="2"/>
  <c r="F39" i="2"/>
  <c r="K39" i="2" s="1"/>
  <c r="F24" i="2"/>
  <c r="K24" i="2" s="1"/>
  <c r="G58" i="2"/>
  <c r="F58" i="2" s="1"/>
  <c r="K58" i="2" s="1"/>
  <c r="G34" i="2"/>
  <c r="F34" i="2" s="1"/>
  <c r="K34" i="2" s="1"/>
  <c r="F45" i="2"/>
  <c r="K45" i="2" s="1"/>
  <c r="G67" i="2"/>
  <c r="G49" i="2"/>
  <c r="G16" i="2"/>
  <c r="G52" i="1"/>
  <c r="F35" i="1"/>
  <c r="K35" i="1" s="1"/>
  <c r="F28" i="1"/>
  <c r="K28" i="1" s="1"/>
  <c r="J52" i="1"/>
  <c r="J47" i="1" s="1"/>
  <c r="E34" i="1"/>
  <c r="E14" i="1" s="1"/>
  <c r="F17" i="1"/>
  <c r="K17" i="1" s="1"/>
  <c r="F80" i="1"/>
  <c r="K80" i="1" s="1"/>
  <c r="G73" i="1"/>
  <c r="F64" i="1"/>
  <c r="K64" i="1" s="1"/>
  <c r="J34" i="1"/>
  <c r="D34" i="1"/>
  <c r="I24" i="1"/>
  <c r="I23" i="1" s="1"/>
  <c r="G49" i="1"/>
  <c r="F61" i="1"/>
  <c r="K61" i="1" s="1"/>
  <c r="E52" i="1"/>
  <c r="E47" i="1" s="1"/>
  <c r="D52" i="1"/>
  <c r="D47" i="1" s="1"/>
  <c r="E79" i="1"/>
  <c r="H24" i="1"/>
  <c r="H23" i="1" s="1"/>
  <c r="G24" i="1"/>
  <c r="F34" i="1" l="1"/>
  <c r="F79" i="1"/>
  <c r="K79" i="1" s="1"/>
  <c r="H14" i="1"/>
  <c r="H13" i="1" s="1"/>
  <c r="F52" i="1"/>
  <c r="K52" i="1" s="1"/>
  <c r="F16" i="1"/>
  <c r="K16" i="1" s="1"/>
  <c r="J14" i="1"/>
  <c r="J13" i="1" s="1"/>
  <c r="J11" i="1" s="1"/>
  <c r="G15" i="1"/>
  <c r="F15" i="1" s="1"/>
  <c r="K15" i="1" s="1"/>
  <c r="I14" i="1"/>
  <c r="I13" i="1" s="1"/>
  <c r="I11" i="1" s="1"/>
  <c r="D14" i="1"/>
  <c r="D13" i="1" s="1"/>
  <c r="D11" i="1" s="1"/>
  <c r="G12" i="3"/>
  <c r="F12" i="3" s="1"/>
  <c r="K12" i="3" s="1"/>
  <c r="F13" i="3"/>
  <c r="K13" i="3" s="1"/>
  <c r="G15" i="2"/>
  <c r="F16" i="2"/>
  <c r="K16" i="2" s="1"/>
  <c r="F49" i="2"/>
  <c r="K49" i="2" s="1"/>
  <c r="G48" i="2"/>
  <c r="G52" i="2"/>
  <c r="F52" i="2" s="1"/>
  <c r="K52" i="2" s="1"/>
  <c r="F67" i="2"/>
  <c r="K67" i="2" s="1"/>
  <c r="G66" i="2"/>
  <c r="F66" i="2" s="1"/>
  <c r="K66" i="2" s="1"/>
  <c r="J13" i="2"/>
  <c r="J12" i="2" s="1"/>
  <c r="F24" i="1"/>
  <c r="K24" i="1" s="1"/>
  <c r="G23" i="1"/>
  <c r="F23" i="1" s="1"/>
  <c r="K23" i="1" s="1"/>
  <c r="G48" i="1"/>
  <c r="F49" i="1"/>
  <c r="K49" i="1" s="1"/>
  <c r="E13" i="1"/>
  <c r="K34" i="1"/>
  <c r="G72" i="1"/>
  <c r="F72" i="1" s="1"/>
  <c r="K72" i="1" s="1"/>
  <c r="F73" i="1"/>
  <c r="K73" i="1" s="1"/>
  <c r="H12" i="1" l="1"/>
  <c r="H11" i="1"/>
  <c r="J12" i="1"/>
  <c r="I12" i="1"/>
  <c r="G14" i="1"/>
  <c r="F14" i="1" s="1"/>
  <c r="K14" i="1" s="1"/>
  <c r="D12" i="1"/>
  <c r="G47" i="2"/>
  <c r="F47" i="2" s="1"/>
  <c r="K47" i="2" s="1"/>
  <c r="F48" i="2"/>
  <c r="K48" i="2" s="1"/>
  <c r="G14" i="2"/>
  <c r="F15" i="2"/>
  <c r="K15" i="2" s="1"/>
  <c r="E11" i="1"/>
  <c r="E12" i="1"/>
  <c r="F48" i="1"/>
  <c r="K48" i="1" s="1"/>
  <c r="G47" i="1"/>
  <c r="F47" i="1" s="1"/>
  <c r="K47" i="1" s="1"/>
  <c r="F14" i="2" l="1"/>
  <c r="K14" i="2" s="1"/>
  <c r="G13" i="2"/>
  <c r="G13" i="1"/>
  <c r="F13" i="2" l="1"/>
  <c r="K13" i="2" s="1"/>
  <c r="G12" i="2"/>
  <c r="F12" i="2" s="1"/>
  <c r="K12" i="2" s="1"/>
  <c r="F13" i="1"/>
  <c r="K13" i="1" s="1"/>
  <c r="G12" i="1"/>
  <c r="F12" i="1" s="1"/>
  <c r="K12" i="1" s="1"/>
  <c r="G11" i="1"/>
  <c r="F11" i="1" s="1"/>
  <c r="K11" i="1" s="1"/>
</calcChain>
</file>

<file path=xl/sharedStrings.xml><?xml version="1.0" encoding="utf-8"?>
<sst xmlns="http://schemas.openxmlformats.org/spreadsheetml/2006/main" count="722" uniqueCount="299">
  <si>
    <t>CONSOLIDAT CAMPULUNG MOLDOVENESC</t>
  </si>
  <si>
    <t>CUI: 4842400</t>
  </si>
  <si>
    <t xml:space="preserve"> Anexa 12</t>
  </si>
  <si>
    <t>Cont de executie - Venituri - Bugetul local</t>
  </si>
  <si>
    <t>Trimestrul: 2, Anul: 2021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</si>
  <si>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</si>
  <si>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</si>
  <si>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</si>
  <si>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</si>
  <si>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</si>
  <si>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</si>
  <si>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</si>
  <si>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</si>
  <si>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</si>
  <si>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</si>
  <si>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</si>
  <si>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</si>
  <si>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</si>
  <si>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</si>
  <si>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</si>
  <si>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</si>
  <si>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 (cod 00.02+00.15+00.16+00.17+45.02)</t>
  </si>
  <si>
    <t>00.01</t>
  </si>
  <si>
    <t>2</t>
  </si>
  <si>
    <t>VENITURI PROPRII   (cod 00.02-11.02-37.02+00.15+40.02)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</si>
  <si>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</si>
  <si>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</si>
  <si>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</si>
  <si>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</si>
  <si>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</si>
  <si>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</si>
  <si>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</si>
  <si>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</si>
  <si>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</si>
  <si>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</si>
  <si>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</si>
  <si>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</si>
  <si>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</si>
  <si>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</si>
  <si>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</si>
  <si>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</si>
  <si>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</si>
  <si>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</si>
  <si>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</si>
  <si>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</si>
  <si>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04.02.01+04.02.04)</t>
  </si>
  <si>
    <t>04.02</t>
  </si>
  <si>
    <t>14</t>
  </si>
  <si>
    <t>Cote defalcate din impozitul pe venit</t>
  </si>
  <si>
    <t>04.02.01</t>
  </si>
  <si>
    <t>15</t>
  </si>
  <si>
    <t>Sume alocate din cotele defalcate din impozitul pe venit pentru echilibrarea bugetelor locale</t>
  </si>
  <si>
    <t>04.02.04</t>
  </si>
  <si>
    <t>16</t>
  </si>
  <si>
    <t>Sume repartizate din Fondul la dispozitia Consiliului Judetean</t>
  </si>
  <si>
    <t>04.02.05</t>
  </si>
  <si>
    <t>20</t>
  </si>
  <si>
    <t>A3.  IMPOZITE SI TAXE PE PROPRIETATE (cod 07.02)</t>
  </si>
  <si>
    <t>00.09</t>
  </si>
  <si>
    <t>21</t>
  </si>
  <si>
    <t>Impozite si  taxe pe proprietate (cod 07.02.01+07.02.02+07.02.03+07.02.50)</t>
  </si>
  <si>
    <t>07.02</t>
  </si>
  <si>
    <t>22</t>
  </si>
  <si>
    <t>Impozit si taxa pe cladiri  (cod 07.02.01.01+07.02.01.02)</t>
  </si>
  <si>
    <t>07.02.01</t>
  </si>
  <si>
    <t>23</t>
  </si>
  <si>
    <t>Impozit si taxa pe cladiri de la persoane fizice *)</t>
  </si>
  <si>
    <t>07.02.01.01</t>
  </si>
  <si>
    <t>24</t>
  </si>
  <si>
    <t>Impozit si taxa pe cladiri de la persoane juridice</t>
  </si>
  <si>
    <t>07.02.01.02</t>
  </si>
  <si>
    <t>25</t>
  </si>
  <si>
    <t>Impozit si taxa pe teren (cod 07.02.02.01+07.02.02.02+07.02.02.03)</t>
  </si>
  <si>
    <t>07.02.02</t>
  </si>
  <si>
    <t>26</t>
  </si>
  <si>
    <t>Impozitul si taxa pe teren de la persoane fizice *)</t>
  </si>
  <si>
    <t>07.02.02.01</t>
  </si>
  <si>
    <t>27</t>
  </si>
  <si>
    <t>Impozitul si taxa pe teren de la persoane juridice *)</t>
  </si>
  <si>
    <t>07.02.02.02</t>
  </si>
  <si>
    <t>28</t>
  </si>
  <si>
    <t xml:space="preserve">Impozitul pe terenul din extravilan   *) </t>
  </si>
  <si>
    <t>07.02.02.03</t>
  </si>
  <si>
    <t>29</t>
  </si>
  <si>
    <t xml:space="preserve">Taxe judiciare de timbru si alte taxe de timbru </t>
  </si>
  <si>
    <t>07.02.03</t>
  </si>
  <si>
    <t>30</t>
  </si>
  <si>
    <t xml:space="preserve">Alte impozite si taxe  pe proprietate </t>
  </si>
  <si>
    <t>07.02.50</t>
  </si>
  <si>
    <t>31</t>
  </si>
  <si>
    <t>A4.  IMPOZITE SI TAXE PE BUNURI SI SERVICII   (cod 11.02+12.02+15.02+16.02)</t>
  </si>
  <si>
    <t>00.10</t>
  </si>
  <si>
    <t>32</t>
  </si>
  <si>
    <t>Sume defalcate din TVA (cod 11.02.01+11.02.02+11.02.05+11.02.06)</t>
  </si>
  <si>
    <t>11.02</t>
  </si>
  <si>
    <t>34</t>
  </si>
  <si>
    <t>Sume defalcate din taxa pe valoarea adaugata pentru finantarea cheltuielilor descentralizate la nivelul comunelor, oraselor, municipiilor, sectoarelor si Municipiului Bucuresti</t>
  </si>
  <si>
    <t>11.02.02</t>
  </si>
  <si>
    <t>37</t>
  </si>
  <si>
    <t>Sume defalcate din taxa pe valoarea adaugata pentru echilibrarea bugetelor locale</t>
  </si>
  <si>
    <t>11.02.06</t>
  </si>
  <si>
    <t>45</t>
  </si>
  <si>
    <t>Taxe pe utilizarea bunurilor, autorizarea utilizarii bunurilor sau pe desfasurarea de activitati (cod 16.02.02+16.02.03+16.02.50)</t>
  </si>
  <si>
    <t>16.02</t>
  </si>
  <si>
    <t>46</t>
  </si>
  <si>
    <t>Impozit pe mijloacele de transport  (cod 16.02.02.01+16.02.02.02)</t>
  </si>
  <si>
    <t>16.02.02</t>
  </si>
  <si>
    <t>47</t>
  </si>
  <si>
    <t>Taxa asupra mijloacelor de transport detinute de persoane fizice *)</t>
  </si>
  <si>
    <t>16.02.02.01</t>
  </si>
  <si>
    <t>48</t>
  </si>
  <si>
    <t>Taxa asupra mijloacelor de transport detinute de persoane juridice *)</t>
  </si>
  <si>
    <t>16.02.02.02</t>
  </si>
  <si>
    <t>49</t>
  </si>
  <si>
    <t>Taxe si tarife pentru eliberarea de licente si autorizatii de functionare</t>
  </si>
  <si>
    <t>16.02.03</t>
  </si>
  <si>
    <t>50</t>
  </si>
  <si>
    <t>Alte taxe pe utilizarea bunurilor, autorizarea utilizarii bunurilor sau pe desfasurare de activitati</t>
  </si>
  <si>
    <t>16.02.50</t>
  </si>
  <si>
    <t>51</t>
  </si>
  <si>
    <t>A6.  ALTE IMPOZITE SI  TAXE  FISCALE (cod 18.02)</t>
  </si>
  <si>
    <t>00.11</t>
  </si>
  <si>
    <t>52</t>
  </si>
  <si>
    <t>Alte impozite si taxe fiscale (cod 18.02.50)</t>
  </si>
  <si>
    <t>18.02</t>
  </si>
  <si>
    <t>53</t>
  </si>
  <si>
    <t>Alte impozite si taxe</t>
  </si>
  <si>
    <t>18.02.50</t>
  </si>
  <si>
    <t>54</t>
  </si>
  <si>
    <t>C.   VENITURI NEFISCALE (cod 00.13+00.14)</t>
  </si>
  <si>
    <t>00.12</t>
  </si>
  <si>
    <t>55</t>
  </si>
  <si>
    <t>C1.  VENITURI DIN PROPRIETATE  (cod 30.02+31.02)</t>
  </si>
  <si>
    <t>00.13</t>
  </si>
  <si>
    <t>56</t>
  </si>
  <si>
    <t>Venituri din proprietate (cod 30.02.01+30.02.05+30.02.08+30.02.50)</t>
  </si>
  <si>
    <t>30.02</t>
  </si>
  <si>
    <t>59</t>
  </si>
  <si>
    <t>Venituri din concesiuni si inchirieri</t>
  </si>
  <si>
    <t>30.02.05</t>
  </si>
  <si>
    <t>61</t>
  </si>
  <si>
    <t>Alte venituri din concesiuni si inchirieri de catre institutiile publice</t>
  </si>
  <si>
    <t>30.02.05.30</t>
  </si>
  <si>
    <t>68</t>
  </si>
  <si>
    <t>C2.  VANZARI DE BUNURI SI SERVICII (cod 33.02+34.02+35.02+36.02+37.02)</t>
  </si>
  <si>
    <t>00.14</t>
  </si>
  <si>
    <t>69</t>
  </si>
  <si>
    <t>Venituri din prestari de servicii si alte activitati (cod 33.02.08+33.02.10+33.02.12+33.02.24+33.02.27+33.02.28+33.02.50)</t>
  </si>
  <si>
    <t>33.02</t>
  </si>
  <si>
    <t>70</t>
  </si>
  <si>
    <t>Venituri din prestari de servicii</t>
  </si>
  <si>
    <t>33.02.08</t>
  </si>
  <si>
    <t>79</t>
  </si>
  <si>
    <t>Alte venituri din prestari de servicii si alte activitati</t>
  </si>
  <si>
    <t>33.02.50</t>
  </si>
  <si>
    <t>80</t>
  </si>
  <si>
    <t>Venituri din taxe administrative, eliberari permise (cod 34.02.02+34.02.50)</t>
  </si>
  <si>
    <t>34.02</t>
  </si>
  <si>
    <t>81</t>
  </si>
  <si>
    <t>Taxe extrajudiciare de timbru</t>
  </si>
  <si>
    <t>34.02.02</t>
  </si>
  <si>
    <t>83</t>
  </si>
  <si>
    <t>Amenzi, penalitati si confiscari (cod 35.02.01 la 35.02.03+35.02.50)</t>
  </si>
  <si>
    <t>35.02</t>
  </si>
  <si>
    <t>84</t>
  </si>
  <si>
    <t>Venituri din amenzi si alte sanctiuni aplicate potrivit dispozitiilor legale</t>
  </si>
  <si>
    <t>35.02.01</t>
  </si>
  <si>
    <t>85</t>
  </si>
  <si>
    <t>Venituri din amenzi şi alte sancţiuni aplicate de către alte instituţii de specialitate</t>
  </si>
  <si>
    <t>35.02.01.02</t>
  </si>
  <si>
    <t>90</t>
  </si>
  <si>
    <t>Diverse venituri (cod 36.02.01+36.02.05+36.02.06+36.02.07+36.02.11+36.02.50)</t>
  </si>
  <si>
    <t>36.02</t>
  </si>
  <si>
    <t>94</t>
  </si>
  <si>
    <t>Taxe speciale</t>
  </si>
  <si>
    <t>36.02.06</t>
  </si>
  <si>
    <t>105</t>
  </si>
  <si>
    <t>Alte venituri</t>
  </si>
  <si>
    <t>36.02.50</t>
  </si>
  <si>
    <t>106</t>
  </si>
  <si>
    <t>Transferuri voluntare,  altele decat subventiile (cod 37.02.01+37.02.50)</t>
  </si>
  <si>
    <t>37.02</t>
  </si>
  <si>
    <t>108</t>
  </si>
  <si>
    <t>Vărsăminte din secţiunea de funcţionare pentru finanţarea secţiunii de dezvoltare a bugetului local (cu semnul minus)</t>
  </si>
  <si>
    <t>37.02.03</t>
  </si>
  <si>
    <t>109</t>
  </si>
  <si>
    <t>Vărsăminte din secţiunea de funcţionare</t>
  </si>
  <si>
    <t>37.02.04</t>
  </si>
  <si>
    <t>110</t>
  </si>
  <si>
    <t>Sume primite din Fondul de Solidaritate al Uniunii Europene</t>
  </si>
  <si>
    <t>37.02.05</t>
  </si>
  <si>
    <t>112</t>
  </si>
  <si>
    <t>II. VENITURI DIN CAPITAL (cod 39.02)</t>
  </si>
  <si>
    <t>00.15</t>
  </si>
  <si>
    <t>113</t>
  </si>
  <si>
    <t>Venituri din valorificarea unor bunuri  (cod 39.02.01+39.02.03+39.02.04+39.02.07+39.02.10)</t>
  </si>
  <si>
    <t>39.02</t>
  </si>
  <si>
    <t>114</t>
  </si>
  <si>
    <t>Venituri din valorificarea unor bunuri ale institutiilor publice</t>
  </si>
  <si>
    <t>39.02.01</t>
  </si>
  <si>
    <t>115</t>
  </si>
  <si>
    <t>Venituri din vanzarea locuintelor construite din fondurile statului</t>
  </si>
  <si>
    <t>39.02.03</t>
  </si>
  <si>
    <t>135</t>
  </si>
  <si>
    <t>IV.  SUBVENTII (cod 00.18)</t>
  </si>
  <si>
    <t>00.17</t>
  </si>
  <si>
    <t>136</t>
  </si>
  <si>
    <t>SUBVENTII DE LA ALTE NIVELE ALE ADMINISTRATIEI PUBLICE (cod 42.02+43.02)</t>
  </si>
  <si>
    <t>00.18</t>
  </si>
  <si>
    <t>137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</si>
  <si>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</si>
  <si>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</si>
  <si>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171</t>
  </si>
  <si>
    <t>Subventii pentru acordarea ajutorului pentru incalzirea locuintei cu lemne, carbuni, combustibili petrolieri</t>
  </si>
  <si>
    <t>42.02.34</t>
  </si>
  <si>
    <t>176</t>
  </si>
  <si>
    <t>Subventii din bugetul de stat pentru finantarea sanatatii</t>
  </si>
  <si>
    <t>42.02.41</t>
  </si>
  <si>
    <t>195</t>
  </si>
  <si>
    <t>Finantarea programelor nationale de dezvoltare locala</t>
  </si>
  <si>
    <t>42.02.65</t>
  </si>
  <si>
    <t>198</t>
  </si>
  <si>
    <t>Subventii de la bugetul de stat catre bugetele locale necesare sustinerii derularii preiectelor finantate din fonduri externe nerambursabile (FEN), postaderare, aferente perioadei de programare 2014-2020</t>
  </si>
  <si>
    <t>42.02.69</t>
  </si>
  <si>
    <t>301</t>
  </si>
  <si>
    <t>Sume primite de la UE/alti donatori in contul platilor efectuate si prefinantari aferente cadrului financiar 2014-2020</t>
  </si>
  <si>
    <t>48.02</t>
  </si>
  <si>
    <t>302</t>
  </si>
  <si>
    <t>Fondul European de Dezvoltare Regionala (FEDR)</t>
  </si>
  <si>
    <t>48.02.01</t>
  </si>
  <si>
    <t>303</t>
  </si>
  <si>
    <t xml:space="preserve">  Sume primite in contul platilor efectuate in anul curent</t>
  </si>
  <si>
    <t>48.02.01.01</t>
  </si>
  <si>
    <t>304</t>
  </si>
  <si>
    <t xml:space="preserve">  Sume primite in contul platilor efectuate in anii anteriori</t>
  </si>
  <si>
    <t>48.02.01.02</t>
  </si>
  <si>
    <t>306</t>
  </si>
  <si>
    <t>Fondul Social European (FSE)</t>
  </si>
  <si>
    <t>48.02.02</t>
  </si>
  <si>
    <t>307</t>
  </si>
  <si>
    <t>48.02.02.01</t>
  </si>
  <si>
    <t>308</t>
  </si>
  <si>
    <t>48.02.02.02</t>
  </si>
  <si>
    <t>309</t>
  </si>
  <si>
    <t xml:space="preserve">  Prefinantare</t>
  </si>
  <si>
    <t>48.02.02.03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</si>
  <si>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</si>
  <si>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</si>
  <si>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</si>
  <si>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</si>
  <si>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</si>
  <si>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</si>
  <si>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</si>
  <si>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</si>
  <si>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</si>
  <si>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19</t>
  </si>
  <si>
    <t>33</t>
  </si>
  <si>
    <t>36</t>
  </si>
  <si>
    <t>43</t>
  </si>
  <si>
    <t>44</t>
  </si>
  <si>
    <t>57</t>
  </si>
  <si>
    <t>66</t>
  </si>
  <si>
    <t>67</t>
  </si>
  <si>
    <t>77</t>
  </si>
  <si>
    <t>78</t>
  </si>
  <si>
    <t>82</t>
  </si>
  <si>
    <t>88</t>
  </si>
  <si>
    <t>92</t>
  </si>
  <si>
    <t>97</t>
  </si>
  <si>
    <t>98</t>
  </si>
  <si>
    <t>100</t>
  </si>
  <si>
    <t>120</t>
  </si>
  <si>
    <t>124</t>
  </si>
  <si>
    <t>Cont de executie - Venituri - Bugetul local - sectiunea dezvoltare</t>
  </si>
  <si>
    <t>VENITURILE SECŢIUNII DE DEZVOLTARE - TOTAL</t>
  </si>
  <si>
    <t>7</t>
  </si>
  <si>
    <t>17</t>
  </si>
  <si>
    <t>18</t>
  </si>
  <si>
    <t>38</t>
  </si>
  <si>
    <t>167</t>
  </si>
  <si>
    <t>168</t>
  </si>
  <si>
    <t>169</t>
  </si>
  <si>
    <t>170</t>
  </si>
  <si>
    <t>172</t>
  </si>
  <si>
    <t>173</t>
  </si>
  <si>
    <t>174</t>
  </si>
  <si>
    <t>175</t>
  </si>
  <si>
    <t>MUNICIPIUL CÂMPULUNG MOLDOVENESC                                                               ANEXA NR. 1 LA HCL NR. _____/2021</t>
  </si>
  <si>
    <t>CONSILIUL LOCAL</t>
  </si>
  <si>
    <t>SECȚIUNEA DE FUNCȚIONARE</t>
  </si>
  <si>
    <t>SECȚIUNEA DE DEZVOLTARE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</si>
  <si>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</si>
  <si>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</si>
  <si>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</si>
  <si>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</si>
  <si>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</si>
  <si>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</si>
  <si>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ERHAN RODICA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</si>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</sst>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3" fillId="0" borderId="2" xfId="0" applyNumberFormat="1" applyFont="1" applyBorder="1" applyAlignment="1">
      <alignment wrapText="1" shrinkToFit="1"/>
    </xf>
    <xf numFmtId="4" fontId="3" fillId="0" borderId="2" xfId="0" applyNumberFormat="1" applyFont="1" applyBorder="1" applyAlignment="1">
      <alignment wrapText="1"/>
    </xf>
    <xf numFmtId="0" fontId="5" fillId="0" borderId="0" xfId="0" applyFont="1"/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5"/>
  <sheetViews>
    <sheetView tabSelected="1" topLeftCell="B172" workbookViewId="0">
      <selection activeCell="E195" sqref="E195"/>
    </sheetView>
  </sheetViews>
  <sheetFormatPr defaultRowHeight="15" x14ac:dyDescent="0.25"/>
  <cols>
    <col min="1" max="1" width="4" hidden="1" customWidth="1"/>
    <col min="2" max="2" width="41.85546875" customWidth="1"/>
    <col min="3" max="3" width="10.85546875" customWidth="1"/>
    <col min="4" max="4" width="13.140625" customWidth="1"/>
    <col min="5" max="5" width="12.85546875" customWidth="1"/>
    <col min="6" max="8" width="14.42578125" hidden="1" customWidth="1"/>
    <col min="9" max="9" width="12.85546875" customWidth="1"/>
    <col min="10" max="11" width="14.42578125" hidden="1" customWidth="1"/>
  </cols>
  <sheetData>
    <row r="1" spans="1:11" x14ac:dyDescent="0.25">
      <c r="A1" s="13" t="s">
        <v>287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288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8.25" customHeight="1" x14ac:dyDescent="0.25">
      <c r="A3" s="14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5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thickBot="1" x14ac:dyDescent="0.3"/>
    <row r="6" spans="1:11" s="1" customFormat="1" ht="15.75" thickBot="1" x14ac:dyDescent="0.3">
      <c r="A6" s="10" t="s">
        <v>5</v>
      </c>
      <c r="B6" s="10"/>
      <c r="C6" s="10" t="s">
        <v>7</v>
      </c>
      <c r="D6" s="10" t="s">
        <v>9</v>
      </c>
      <c r="E6" s="10" t="s">
        <v>10</v>
      </c>
      <c r="F6" s="10" t="s">
        <v>11</v>
      </c>
      <c r="G6" s="10"/>
      <c r="H6" s="10"/>
      <c r="I6" s="10" t="s">
        <v>16</v>
      </c>
      <c r="J6" s="10" t="s">
        <v>17</v>
      </c>
      <c r="K6" s="10" t="s">
        <v>18</v>
      </c>
    </row>
    <row r="7" spans="1:11" s="1" customFormat="1" ht="15.75" thickBot="1" x14ac:dyDescent="0.3">
      <c r="A7" s="10"/>
      <c r="B7" s="10"/>
      <c r="C7" s="10"/>
      <c r="D7" s="10"/>
      <c r="E7" s="10"/>
      <c r="F7" s="10" t="s">
        <v>12</v>
      </c>
      <c r="G7" s="10" t="s">
        <v>14</v>
      </c>
      <c r="H7" s="10" t="s">
        <v>15</v>
      </c>
      <c r="I7" s="10"/>
      <c r="J7" s="10"/>
      <c r="K7" s="10"/>
    </row>
    <row r="8" spans="1:11" s="1" customFormat="1" ht="15.75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1" customFormat="1" ht="15.75" thickBot="1" x14ac:dyDescent="0.3">
      <c r="A10" s="10" t="s">
        <v>6</v>
      </c>
      <c r="B10" s="10"/>
      <c r="C10" s="2" t="s">
        <v>8</v>
      </c>
      <c r="D10" s="2">
        <v>1</v>
      </c>
      <c r="E10" s="2">
        <v>2</v>
      </c>
      <c r="F10" s="2" t="s">
        <v>13</v>
      </c>
      <c r="G10" s="2">
        <v>4</v>
      </c>
      <c r="H10" s="2">
        <v>5</v>
      </c>
      <c r="I10" s="2">
        <v>6</v>
      </c>
      <c r="J10" s="2">
        <v>7</v>
      </c>
      <c r="K10" s="2" t="s">
        <v>19</v>
      </c>
    </row>
    <row r="11" spans="1:11" s="1" customFormat="1" ht="22.5" x14ac:dyDescent="0.25">
      <c r="A11" s="5" t="s">
        <v>20</v>
      </c>
      <c r="B11" s="5" t="s">
        <v>21</v>
      </c>
      <c r="C11" s="5" t="s">
        <v>22</v>
      </c>
      <c r="D11" s="6">
        <f>D13+D68+D72+D79</f>
        <v>55517579</v>
      </c>
      <c r="E11" s="6">
        <f>E13+E68+E72+E79</f>
        <v>32068758</v>
      </c>
      <c r="F11" s="6">
        <f t="shared" ref="F11:F42" si="0">G11+H11</f>
        <v>37068450</v>
      </c>
      <c r="G11" s="6">
        <f>G13+G68+G72+G79</f>
        <v>7706846</v>
      </c>
      <c r="H11" s="6">
        <f>H13+H68+H72+H79</f>
        <v>29361604</v>
      </c>
      <c r="I11" s="6">
        <f>I13+I68+I72+I79</f>
        <v>26363151</v>
      </c>
      <c r="J11" s="6">
        <f>J13+J68+J72+J79</f>
        <v>586589</v>
      </c>
      <c r="K11" s="6">
        <f t="shared" ref="K11:K42" si="1">F11-I11-J11</f>
        <v>10118710</v>
      </c>
    </row>
    <row r="12" spans="1:11" s="1" customFormat="1" ht="22.5" x14ac:dyDescent="0.25">
      <c r="A12" s="5" t="s">
        <v>23</v>
      </c>
      <c r="B12" s="5" t="s">
        <v>24</v>
      </c>
      <c r="C12" s="5" t="s">
        <v>25</v>
      </c>
      <c r="D12" s="6">
        <f>D13-D35-D64+D68</f>
        <v>24884200</v>
      </c>
      <c r="E12" s="6">
        <f>E13-E35-E64+E68</f>
        <v>16610266</v>
      </c>
      <c r="F12" s="6">
        <f t="shared" si="0"/>
        <v>25094550</v>
      </c>
      <c r="G12" s="6">
        <f>G13-G35-G64+G68</f>
        <v>7679671</v>
      </c>
      <c r="H12" s="6">
        <f>H13-H35-H64+H68</f>
        <v>17414879</v>
      </c>
      <c r="I12" s="6">
        <f>I13-I35-I64+I68</f>
        <v>14515321</v>
      </c>
      <c r="J12" s="6">
        <f>J13-J35-J64+J68</f>
        <v>563018</v>
      </c>
      <c r="K12" s="6">
        <f t="shared" si="1"/>
        <v>10016211</v>
      </c>
    </row>
    <row r="13" spans="1:11" s="1" customFormat="1" x14ac:dyDescent="0.25">
      <c r="A13" s="5" t="s">
        <v>26</v>
      </c>
      <c r="B13" s="5" t="s">
        <v>27</v>
      </c>
      <c r="C13" s="5" t="s">
        <v>28</v>
      </c>
      <c r="D13" s="6">
        <f>D14+D47</f>
        <v>41610200</v>
      </c>
      <c r="E13" s="6">
        <f>E14+E47</f>
        <v>26088266</v>
      </c>
      <c r="F13" s="6">
        <f t="shared" si="0"/>
        <v>33766108</v>
      </c>
      <c r="G13" s="6">
        <f>G14+G47</f>
        <v>7679671</v>
      </c>
      <c r="H13" s="6">
        <f>H14+H47</f>
        <v>26086437</v>
      </c>
      <c r="I13" s="6">
        <f>I14+I47</f>
        <v>23186879</v>
      </c>
      <c r="J13" s="6">
        <f>J14+J47</f>
        <v>563018</v>
      </c>
      <c r="K13" s="6">
        <f t="shared" si="1"/>
        <v>10016211</v>
      </c>
    </row>
    <row r="14" spans="1:11" s="1" customFormat="1" ht="22.5" x14ac:dyDescent="0.25">
      <c r="A14" s="5" t="s">
        <v>29</v>
      </c>
      <c r="B14" s="5" t="s">
        <v>30</v>
      </c>
      <c r="C14" s="5" t="s">
        <v>31</v>
      </c>
      <c r="D14" s="6">
        <f>D15+D23+D34+D44</f>
        <v>34569000</v>
      </c>
      <c r="E14" s="6">
        <f>E15+E23+E34+E44</f>
        <v>20556066</v>
      </c>
      <c r="F14" s="6">
        <f t="shared" si="0"/>
        <v>25275691</v>
      </c>
      <c r="G14" s="6">
        <f>G15+G23+G34+G44</f>
        <v>4157679</v>
      </c>
      <c r="H14" s="6">
        <f>H15+H23+H34+H44</f>
        <v>21118012</v>
      </c>
      <c r="I14" s="6">
        <f>I15+I23+I34+I44</f>
        <v>19721655</v>
      </c>
      <c r="J14" s="6">
        <f>J15+J23+J34+J44</f>
        <v>357318</v>
      </c>
      <c r="K14" s="6">
        <f t="shared" si="1"/>
        <v>5196718</v>
      </c>
    </row>
    <row r="15" spans="1:11" s="1" customFormat="1" ht="22.5" x14ac:dyDescent="0.25">
      <c r="A15" s="5" t="s">
        <v>32</v>
      </c>
      <c r="B15" s="5" t="s">
        <v>33</v>
      </c>
      <c r="C15" s="5" t="s">
        <v>34</v>
      </c>
      <c r="D15" s="6">
        <f>+D16</f>
        <v>12461000</v>
      </c>
      <c r="E15" s="6">
        <f>+E16</f>
        <v>7062066</v>
      </c>
      <c r="F15" s="6">
        <f t="shared" si="0"/>
        <v>6825180</v>
      </c>
      <c r="G15" s="6">
        <f>+G16</f>
        <v>0</v>
      </c>
      <c r="H15" s="6">
        <f>+H16</f>
        <v>6825180</v>
      </c>
      <c r="I15" s="6">
        <f>+I16</f>
        <v>6825180</v>
      </c>
      <c r="J15" s="6">
        <f>+J16</f>
        <v>0</v>
      </c>
      <c r="K15" s="6">
        <f t="shared" si="1"/>
        <v>0</v>
      </c>
    </row>
    <row r="16" spans="1:11" s="1" customFormat="1" ht="33" x14ac:dyDescent="0.25">
      <c r="A16" s="5" t="s">
        <v>35</v>
      </c>
      <c r="B16" s="5" t="s">
        <v>36</v>
      </c>
      <c r="C16" s="5" t="s">
        <v>37</v>
      </c>
      <c r="D16" s="6">
        <f>D17+D19</f>
        <v>12461000</v>
      </c>
      <c r="E16" s="6">
        <f>E17+E19</f>
        <v>7062066</v>
      </c>
      <c r="F16" s="6">
        <f t="shared" si="0"/>
        <v>6825180</v>
      </c>
      <c r="G16" s="6">
        <f>G17+G19</f>
        <v>0</v>
      </c>
      <c r="H16" s="6">
        <f>H17+H19</f>
        <v>6825180</v>
      </c>
      <c r="I16" s="6">
        <f>I17+I19</f>
        <v>6825180</v>
      </c>
      <c r="J16" s="6">
        <f>J17+J19</f>
        <v>0</v>
      </c>
      <c r="K16" s="6">
        <f t="shared" si="1"/>
        <v>0</v>
      </c>
    </row>
    <row r="17" spans="1:11" s="1" customFormat="1" x14ac:dyDescent="0.25">
      <c r="A17" s="5" t="s">
        <v>38</v>
      </c>
      <c r="B17" s="5" t="s">
        <v>39</v>
      </c>
      <c r="C17" s="5" t="s">
        <v>40</v>
      </c>
      <c r="D17" s="6">
        <f>+D18</f>
        <v>26000</v>
      </c>
      <c r="E17" s="6">
        <f>+E18</f>
        <v>14000</v>
      </c>
      <c r="F17" s="6">
        <f t="shared" si="0"/>
        <v>18369</v>
      </c>
      <c r="G17" s="6">
        <f>+G18</f>
        <v>0</v>
      </c>
      <c r="H17" s="6">
        <f>+H18</f>
        <v>18369</v>
      </c>
      <c r="I17" s="6">
        <f>+I18</f>
        <v>18369</v>
      </c>
      <c r="J17" s="6">
        <f>+J18</f>
        <v>0</v>
      </c>
      <c r="K17" s="6">
        <f t="shared" si="1"/>
        <v>0</v>
      </c>
    </row>
    <row r="18" spans="1:11" s="1" customFormat="1" x14ac:dyDescent="0.25">
      <c r="A18" s="5" t="s">
        <v>41</v>
      </c>
      <c r="B18" s="5" t="s">
        <v>42</v>
      </c>
      <c r="C18" s="5" t="s">
        <v>43</v>
      </c>
      <c r="D18" s="6">
        <v>26000</v>
      </c>
      <c r="E18" s="6">
        <v>14000</v>
      </c>
      <c r="F18" s="6">
        <f t="shared" si="0"/>
        <v>18369</v>
      </c>
      <c r="G18" s="6">
        <v>0</v>
      </c>
      <c r="H18" s="6">
        <v>18369</v>
      </c>
      <c r="I18" s="6">
        <v>18369</v>
      </c>
      <c r="J18" s="6">
        <v>0</v>
      </c>
      <c r="K18" s="6">
        <f t="shared" si="1"/>
        <v>0</v>
      </c>
    </row>
    <row r="19" spans="1:11" s="1" customFormat="1" ht="22.5" x14ac:dyDescent="0.25">
      <c r="A19" s="5" t="s">
        <v>44</v>
      </c>
      <c r="B19" s="5" t="s">
        <v>45</v>
      </c>
      <c r="C19" s="5" t="s">
        <v>46</v>
      </c>
      <c r="D19" s="6">
        <f>D20+D21+D22</f>
        <v>12435000</v>
      </c>
      <c r="E19" s="6">
        <f>E20+E21+E22</f>
        <v>7048066</v>
      </c>
      <c r="F19" s="6">
        <f t="shared" si="0"/>
        <v>6806811</v>
      </c>
      <c r="G19" s="6">
        <f>G20+G21+G22</f>
        <v>0</v>
      </c>
      <c r="H19" s="6">
        <f>H20+H21+H22</f>
        <v>6806811</v>
      </c>
      <c r="I19" s="6">
        <f>I20+I21+I22</f>
        <v>6806811</v>
      </c>
      <c r="J19" s="6">
        <f>J20+J21+J22</f>
        <v>0</v>
      </c>
      <c r="K19" s="6">
        <f t="shared" si="1"/>
        <v>0</v>
      </c>
    </row>
    <row r="20" spans="1:11" s="1" customFormat="1" x14ac:dyDescent="0.25">
      <c r="A20" s="5" t="s">
        <v>47</v>
      </c>
      <c r="B20" s="5" t="s">
        <v>48</v>
      </c>
      <c r="C20" s="5" t="s">
        <v>49</v>
      </c>
      <c r="D20" s="6">
        <v>10409000</v>
      </c>
      <c r="E20" s="6">
        <v>5422066</v>
      </c>
      <c r="F20" s="6">
        <f t="shared" si="0"/>
        <v>5692716</v>
      </c>
      <c r="G20" s="6">
        <v>0</v>
      </c>
      <c r="H20" s="6">
        <v>5692716</v>
      </c>
      <c r="I20" s="6">
        <v>5692716</v>
      </c>
      <c r="J20" s="6">
        <v>0</v>
      </c>
      <c r="K20" s="6">
        <f t="shared" si="1"/>
        <v>0</v>
      </c>
    </row>
    <row r="21" spans="1:11" s="1" customFormat="1" ht="22.5" x14ac:dyDescent="0.25">
      <c r="A21" s="5" t="s">
        <v>50</v>
      </c>
      <c r="B21" s="5" t="s">
        <v>51</v>
      </c>
      <c r="C21" s="5" t="s">
        <v>52</v>
      </c>
      <c r="D21" s="6">
        <v>826000</v>
      </c>
      <c r="E21" s="6">
        <v>426000</v>
      </c>
      <c r="F21" s="6">
        <f t="shared" si="0"/>
        <v>456945</v>
      </c>
      <c r="G21" s="6">
        <v>0</v>
      </c>
      <c r="H21" s="6">
        <v>456945</v>
      </c>
      <c r="I21" s="6">
        <v>456945</v>
      </c>
      <c r="J21" s="6">
        <v>0</v>
      </c>
      <c r="K21" s="6">
        <f t="shared" si="1"/>
        <v>0</v>
      </c>
    </row>
    <row r="22" spans="1:11" s="1" customFormat="1" ht="22.5" x14ac:dyDescent="0.25">
      <c r="A22" s="5" t="s">
        <v>53</v>
      </c>
      <c r="B22" s="5" t="s">
        <v>54</v>
      </c>
      <c r="C22" s="5" t="s">
        <v>55</v>
      </c>
      <c r="D22" s="6">
        <v>1200000</v>
      </c>
      <c r="E22" s="6">
        <v>1200000</v>
      </c>
      <c r="F22" s="6">
        <f t="shared" si="0"/>
        <v>657150</v>
      </c>
      <c r="G22" s="6">
        <v>0</v>
      </c>
      <c r="H22" s="6">
        <v>657150</v>
      </c>
      <c r="I22" s="6">
        <v>657150</v>
      </c>
      <c r="J22" s="6">
        <v>0</v>
      </c>
      <c r="K22" s="6">
        <f t="shared" si="1"/>
        <v>0</v>
      </c>
    </row>
    <row r="23" spans="1:11" s="1" customFormat="1" ht="22.5" x14ac:dyDescent="0.25">
      <c r="A23" s="5" t="s">
        <v>56</v>
      </c>
      <c r="B23" s="5" t="s">
        <v>57</v>
      </c>
      <c r="C23" s="5" t="s">
        <v>58</v>
      </c>
      <c r="D23" s="6">
        <f>D24</f>
        <v>3835000</v>
      </c>
      <c r="E23" s="6">
        <f>E24</f>
        <v>2873000</v>
      </c>
      <c r="F23" s="6">
        <f t="shared" si="0"/>
        <v>7578259</v>
      </c>
      <c r="G23" s="6">
        <f>G24</f>
        <v>3285295</v>
      </c>
      <c r="H23" s="6">
        <f>H24</f>
        <v>4292964</v>
      </c>
      <c r="I23" s="6">
        <f>I24</f>
        <v>3413515</v>
      </c>
      <c r="J23" s="6">
        <f>J24</f>
        <v>191183</v>
      </c>
      <c r="K23" s="6">
        <f t="shared" si="1"/>
        <v>3973561</v>
      </c>
    </row>
    <row r="24" spans="1:11" s="1" customFormat="1" ht="22.5" x14ac:dyDescent="0.25">
      <c r="A24" s="5" t="s">
        <v>59</v>
      </c>
      <c r="B24" s="5" t="s">
        <v>60</v>
      </c>
      <c r="C24" s="5" t="s">
        <v>61</v>
      </c>
      <c r="D24" s="6">
        <f>D25+D28+D32+D33</f>
        <v>3835000</v>
      </c>
      <c r="E24" s="6">
        <f>E25+E28+E32+E33</f>
        <v>2873000</v>
      </c>
      <c r="F24" s="6">
        <f t="shared" si="0"/>
        <v>7578259</v>
      </c>
      <c r="G24" s="6">
        <f>G25+G28+G32+G33</f>
        <v>3285295</v>
      </c>
      <c r="H24" s="6">
        <f>H25+H28+H32+H33</f>
        <v>4292964</v>
      </c>
      <c r="I24" s="6">
        <f>I25+I28+I32+I33</f>
        <v>3413515</v>
      </c>
      <c r="J24" s="6">
        <f>J25+J28+J32+J33</f>
        <v>191183</v>
      </c>
      <c r="K24" s="6">
        <f t="shared" si="1"/>
        <v>3973561</v>
      </c>
    </row>
    <row r="25" spans="1:11" s="1" customFormat="1" ht="22.5" x14ac:dyDescent="0.25">
      <c r="A25" s="5" t="s">
        <v>62</v>
      </c>
      <c r="B25" s="5" t="s">
        <v>63</v>
      </c>
      <c r="C25" s="5" t="s">
        <v>64</v>
      </c>
      <c r="D25" s="6">
        <f>D26+D27</f>
        <v>2356000</v>
      </c>
      <c r="E25" s="6">
        <f>E26+E27</f>
        <v>1758000</v>
      </c>
      <c r="F25" s="6">
        <f t="shared" si="0"/>
        <v>5084666</v>
      </c>
      <c r="G25" s="6">
        <f>G26+G27</f>
        <v>2486848</v>
      </c>
      <c r="H25" s="6">
        <f>H26+H27</f>
        <v>2597818</v>
      </c>
      <c r="I25" s="6">
        <f>I26+I27</f>
        <v>2147071</v>
      </c>
      <c r="J25" s="6">
        <f>J26+J27</f>
        <v>24658</v>
      </c>
      <c r="K25" s="6">
        <f t="shared" si="1"/>
        <v>2912937</v>
      </c>
    </row>
    <row r="26" spans="1:11" s="1" customFormat="1" x14ac:dyDescent="0.25">
      <c r="A26" s="5" t="s">
        <v>65</v>
      </c>
      <c r="B26" s="5" t="s">
        <v>66</v>
      </c>
      <c r="C26" s="5" t="s">
        <v>67</v>
      </c>
      <c r="D26" s="6">
        <v>897000</v>
      </c>
      <c r="E26" s="6">
        <v>700000</v>
      </c>
      <c r="F26" s="6">
        <f t="shared" si="0"/>
        <v>1436775</v>
      </c>
      <c r="G26" s="6">
        <v>395152</v>
      </c>
      <c r="H26" s="6">
        <v>1041623</v>
      </c>
      <c r="I26" s="6">
        <v>901519</v>
      </c>
      <c r="J26" s="6">
        <v>24658</v>
      </c>
      <c r="K26" s="6">
        <f t="shared" si="1"/>
        <v>510598</v>
      </c>
    </row>
    <row r="27" spans="1:11" s="1" customFormat="1" x14ac:dyDescent="0.25">
      <c r="A27" s="5" t="s">
        <v>68</v>
      </c>
      <c r="B27" s="5" t="s">
        <v>69</v>
      </c>
      <c r="C27" s="5" t="s">
        <v>70</v>
      </c>
      <c r="D27" s="6">
        <v>1459000</v>
      </c>
      <c r="E27" s="6">
        <v>1058000</v>
      </c>
      <c r="F27" s="6">
        <f t="shared" si="0"/>
        <v>3647891</v>
      </c>
      <c r="G27" s="6">
        <v>2091696</v>
      </c>
      <c r="H27" s="6">
        <v>1556195</v>
      </c>
      <c r="I27" s="6">
        <v>1245552</v>
      </c>
      <c r="J27" s="6">
        <v>0</v>
      </c>
      <c r="K27" s="6">
        <f t="shared" si="1"/>
        <v>2402339</v>
      </c>
    </row>
    <row r="28" spans="1:11" s="1" customFormat="1" ht="22.5" x14ac:dyDescent="0.25">
      <c r="A28" s="5" t="s">
        <v>71</v>
      </c>
      <c r="B28" s="5" t="s">
        <v>72</v>
      </c>
      <c r="C28" s="5" t="s">
        <v>73</v>
      </c>
      <c r="D28" s="6">
        <f>D29+D30+D31</f>
        <v>1085000</v>
      </c>
      <c r="E28" s="6">
        <f>E29+E30+E31</f>
        <v>870000</v>
      </c>
      <c r="F28" s="6">
        <f t="shared" si="0"/>
        <v>2197480</v>
      </c>
      <c r="G28" s="6">
        <f>G29+G30+G31</f>
        <v>677514</v>
      </c>
      <c r="H28" s="6">
        <f>H29+H30+H31</f>
        <v>1519966</v>
      </c>
      <c r="I28" s="6">
        <f>I29+I30+I31</f>
        <v>1130817</v>
      </c>
      <c r="J28" s="6">
        <f>J29+J30+J31</f>
        <v>156561</v>
      </c>
      <c r="K28" s="6">
        <f t="shared" si="1"/>
        <v>910102</v>
      </c>
    </row>
    <row r="29" spans="1:11" s="1" customFormat="1" ht="22.5" x14ac:dyDescent="0.25">
      <c r="A29" s="5" t="s">
        <v>74</v>
      </c>
      <c r="B29" s="5" t="s">
        <v>75</v>
      </c>
      <c r="C29" s="5" t="s">
        <v>76</v>
      </c>
      <c r="D29" s="6">
        <v>657000</v>
      </c>
      <c r="E29" s="6">
        <v>550000</v>
      </c>
      <c r="F29" s="6">
        <f t="shared" si="0"/>
        <v>1233072</v>
      </c>
      <c r="G29" s="6">
        <v>366173</v>
      </c>
      <c r="H29" s="6">
        <v>866899</v>
      </c>
      <c r="I29" s="6">
        <v>742362</v>
      </c>
      <c r="J29" s="6">
        <v>118784</v>
      </c>
      <c r="K29" s="6">
        <f t="shared" si="1"/>
        <v>371926</v>
      </c>
    </row>
    <row r="30" spans="1:11" s="1" customFormat="1" ht="22.5" x14ac:dyDescent="0.25">
      <c r="A30" s="5" t="s">
        <v>77</v>
      </c>
      <c r="B30" s="5" t="s">
        <v>78</v>
      </c>
      <c r="C30" s="5" t="s">
        <v>79</v>
      </c>
      <c r="D30" s="6">
        <v>178000</v>
      </c>
      <c r="E30" s="6">
        <v>120000</v>
      </c>
      <c r="F30" s="6">
        <f t="shared" si="0"/>
        <v>579052</v>
      </c>
      <c r="G30" s="6">
        <v>311341</v>
      </c>
      <c r="H30" s="6">
        <v>267711</v>
      </c>
      <c r="I30" s="6">
        <v>180608</v>
      </c>
      <c r="J30" s="6">
        <v>37777</v>
      </c>
      <c r="K30" s="6">
        <f t="shared" si="1"/>
        <v>360667</v>
      </c>
    </row>
    <row r="31" spans="1:11" s="1" customFormat="1" x14ac:dyDescent="0.25">
      <c r="A31" s="5" t="s">
        <v>80</v>
      </c>
      <c r="B31" s="5" t="s">
        <v>81</v>
      </c>
      <c r="C31" s="5" t="s">
        <v>82</v>
      </c>
      <c r="D31" s="6">
        <v>250000</v>
      </c>
      <c r="E31" s="6">
        <v>200000</v>
      </c>
      <c r="F31" s="6">
        <f t="shared" si="0"/>
        <v>385356</v>
      </c>
      <c r="G31" s="6">
        <v>0</v>
      </c>
      <c r="H31" s="6">
        <v>385356</v>
      </c>
      <c r="I31" s="6">
        <v>207847</v>
      </c>
      <c r="J31" s="6">
        <v>0</v>
      </c>
      <c r="K31" s="6">
        <f t="shared" si="1"/>
        <v>177509</v>
      </c>
    </row>
    <row r="32" spans="1:11" s="1" customFormat="1" x14ac:dyDescent="0.25">
      <c r="A32" s="5" t="s">
        <v>83</v>
      </c>
      <c r="B32" s="5" t="s">
        <v>84</v>
      </c>
      <c r="C32" s="5" t="s">
        <v>85</v>
      </c>
      <c r="D32" s="6">
        <v>218000</v>
      </c>
      <c r="E32" s="6">
        <v>120000</v>
      </c>
      <c r="F32" s="6">
        <f t="shared" si="0"/>
        <v>158637</v>
      </c>
      <c r="G32" s="6">
        <v>72932</v>
      </c>
      <c r="H32" s="6">
        <v>85705</v>
      </c>
      <c r="I32" s="6">
        <v>92342</v>
      </c>
      <c r="J32" s="6">
        <v>9964</v>
      </c>
      <c r="K32" s="6">
        <f t="shared" si="1"/>
        <v>56331</v>
      </c>
    </row>
    <row r="33" spans="1:11" s="1" customFormat="1" x14ac:dyDescent="0.25">
      <c r="A33" s="5" t="s">
        <v>86</v>
      </c>
      <c r="B33" s="5" t="s">
        <v>87</v>
      </c>
      <c r="C33" s="5" t="s">
        <v>88</v>
      </c>
      <c r="D33" s="6">
        <v>176000</v>
      </c>
      <c r="E33" s="6">
        <v>125000</v>
      </c>
      <c r="F33" s="6">
        <f t="shared" si="0"/>
        <v>137476</v>
      </c>
      <c r="G33" s="6">
        <v>48001</v>
      </c>
      <c r="H33" s="6">
        <v>89475</v>
      </c>
      <c r="I33" s="6">
        <v>43285</v>
      </c>
      <c r="J33" s="6">
        <v>0</v>
      </c>
      <c r="K33" s="6">
        <f t="shared" si="1"/>
        <v>94191</v>
      </c>
    </row>
    <row r="34" spans="1:11" s="1" customFormat="1" ht="22.5" x14ac:dyDescent="0.25">
      <c r="A34" s="5" t="s">
        <v>89</v>
      </c>
      <c r="B34" s="5" t="s">
        <v>90</v>
      </c>
      <c r="C34" s="5" t="s">
        <v>91</v>
      </c>
      <c r="D34" s="6">
        <f>D35+D38</f>
        <v>18273000</v>
      </c>
      <c r="E34" s="6">
        <f>E35+E38</f>
        <v>10621000</v>
      </c>
      <c r="F34" s="6">
        <f t="shared" si="0"/>
        <v>10870736</v>
      </c>
      <c r="G34" s="6">
        <f>G35+G38</f>
        <v>872047</v>
      </c>
      <c r="H34" s="6">
        <f>H35+H38</f>
        <v>9998689</v>
      </c>
      <c r="I34" s="6">
        <f>I35+I38</f>
        <v>9482645</v>
      </c>
      <c r="J34" s="6">
        <f>J35+J38</f>
        <v>166072</v>
      </c>
      <c r="K34" s="6">
        <f t="shared" si="1"/>
        <v>1222019</v>
      </c>
    </row>
    <row r="35" spans="1:11" s="1" customFormat="1" ht="22.5" x14ac:dyDescent="0.25">
      <c r="A35" s="5" t="s">
        <v>92</v>
      </c>
      <c r="B35" s="5" t="s">
        <v>93</v>
      </c>
      <c r="C35" s="5" t="s">
        <v>94</v>
      </c>
      <c r="D35" s="6">
        <f>+D36+D37</f>
        <v>16726000</v>
      </c>
      <c r="E35" s="6">
        <f>+E36+E37</f>
        <v>9478000</v>
      </c>
      <c r="F35" s="6">
        <f t="shared" si="0"/>
        <v>8107788</v>
      </c>
      <c r="G35" s="6">
        <f>+G36+G37</f>
        <v>0</v>
      </c>
      <c r="H35" s="6">
        <f>+H36+H37</f>
        <v>8107788</v>
      </c>
      <c r="I35" s="6">
        <f>+I36+I37</f>
        <v>8107788</v>
      </c>
      <c r="J35" s="6">
        <f>+J36+J37</f>
        <v>0</v>
      </c>
      <c r="K35" s="6">
        <f t="shared" si="1"/>
        <v>0</v>
      </c>
    </row>
    <row r="36" spans="1:11" s="1" customFormat="1" ht="43.5" x14ac:dyDescent="0.25">
      <c r="A36" s="5" t="s">
        <v>95</v>
      </c>
      <c r="B36" s="5" t="s">
        <v>96</v>
      </c>
      <c r="C36" s="5" t="s">
        <v>97</v>
      </c>
      <c r="D36" s="6">
        <v>5856000</v>
      </c>
      <c r="E36" s="6">
        <v>2838000</v>
      </c>
      <c r="F36" s="6">
        <f t="shared" si="0"/>
        <v>2526738</v>
      </c>
      <c r="G36" s="6">
        <v>0</v>
      </c>
      <c r="H36" s="6">
        <v>2526738</v>
      </c>
      <c r="I36" s="6">
        <v>2526738</v>
      </c>
      <c r="J36" s="6">
        <v>0</v>
      </c>
      <c r="K36" s="6">
        <f t="shared" si="1"/>
        <v>0</v>
      </c>
    </row>
    <row r="37" spans="1:11" s="1" customFormat="1" ht="22.5" x14ac:dyDescent="0.25">
      <c r="A37" s="5" t="s">
        <v>98</v>
      </c>
      <c r="B37" s="5" t="s">
        <v>99</v>
      </c>
      <c r="C37" s="5" t="s">
        <v>100</v>
      </c>
      <c r="D37" s="6">
        <v>10870000</v>
      </c>
      <c r="E37" s="6">
        <v>6640000</v>
      </c>
      <c r="F37" s="6">
        <f t="shared" si="0"/>
        <v>5581050</v>
      </c>
      <c r="G37" s="6">
        <v>0</v>
      </c>
      <c r="H37" s="6">
        <v>5581050</v>
      </c>
      <c r="I37" s="6">
        <v>5581050</v>
      </c>
      <c r="J37" s="6">
        <v>0</v>
      </c>
      <c r="K37" s="6">
        <f t="shared" si="1"/>
        <v>0</v>
      </c>
    </row>
    <row r="38" spans="1:11" s="1" customFormat="1" ht="33" x14ac:dyDescent="0.25">
      <c r="A38" s="5" t="s">
        <v>101</v>
      </c>
      <c r="B38" s="5" t="s">
        <v>102</v>
      </c>
      <c r="C38" s="5" t="s">
        <v>103</v>
      </c>
      <c r="D38" s="6">
        <f>D39+D42+D43</f>
        <v>1547000</v>
      </c>
      <c r="E38" s="6">
        <f>E39+E42+E43</f>
        <v>1143000</v>
      </c>
      <c r="F38" s="6">
        <f t="shared" si="0"/>
        <v>2762948</v>
      </c>
      <c r="G38" s="6">
        <f>G39+G42+G43</f>
        <v>872047</v>
      </c>
      <c r="H38" s="6">
        <f>H39+H42+H43</f>
        <v>1890901</v>
      </c>
      <c r="I38" s="6">
        <f>I39+I42+I43</f>
        <v>1374857</v>
      </c>
      <c r="J38" s="6">
        <f>J39+J42+J43</f>
        <v>166072</v>
      </c>
      <c r="K38" s="6">
        <f t="shared" si="1"/>
        <v>1222019</v>
      </c>
    </row>
    <row r="39" spans="1:11" s="1" customFormat="1" ht="22.5" x14ac:dyDescent="0.25">
      <c r="A39" s="5" t="s">
        <v>104</v>
      </c>
      <c r="B39" s="5" t="s">
        <v>105</v>
      </c>
      <c r="C39" s="5" t="s">
        <v>106</v>
      </c>
      <c r="D39" s="6">
        <f>D40+D41</f>
        <v>1125000</v>
      </c>
      <c r="E39" s="6">
        <f>E40+E41</f>
        <v>928000</v>
      </c>
      <c r="F39" s="6">
        <f t="shared" si="0"/>
        <v>2299810</v>
      </c>
      <c r="G39" s="6">
        <f>G40+G41</f>
        <v>779364</v>
      </c>
      <c r="H39" s="6">
        <f>H40+H41</f>
        <v>1520446</v>
      </c>
      <c r="I39" s="6">
        <f>I40+I41</f>
        <v>1050559</v>
      </c>
      <c r="J39" s="6">
        <f>J40+J41</f>
        <v>153603</v>
      </c>
      <c r="K39" s="6">
        <f t="shared" si="1"/>
        <v>1095648</v>
      </c>
    </row>
    <row r="40" spans="1:11" s="1" customFormat="1" ht="22.5" x14ac:dyDescent="0.25">
      <c r="A40" s="5" t="s">
        <v>107</v>
      </c>
      <c r="B40" s="5" t="s">
        <v>108</v>
      </c>
      <c r="C40" s="5" t="s">
        <v>109</v>
      </c>
      <c r="D40" s="6">
        <v>839000</v>
      </c>
      <c r="E40" s="6">
        <v>768000</v>
      </c>
      <c r="F40" s="6">
        <f t="shared" si="0"/>
        <v>1486572</v>
      </c>
      <c r="G40" s="6">
        <v>399578</v>
      </c>
      <c r="H40" s="6">
        <v>1086994</v>
      </c>
      <c r="I40" s="6">
        <v>779325</v>
      </c>
      <c r="J40" s="6">
        <v>0</v>
      </c>
      <c r="K40" s="6">
        <f t="shared" si="1"/>
        <v>707247</v>
      </c>
    </row>
    <row r="41" spans="1:11" s="1" customFormat="1" ht="22.5" x14ac:dyDescent="0.25">
      <c r="A41" s="5" t="s">
        <v>110</v>
      </c>
      <c r="B41" s="5" t="s">
        <v>111</v>
      </c>
      <c r="C41" s="5" t="s">
        <v>112</v>
      </c>
      <c r="D41" s="6">
        <v>286000</v>
      </c>
      <c r="E41" s="6">
        <v>160000</v>
      </c>
      <c r="F41" s="6">
        <f t="shared" si="0"/>
        <v>813238</v>
      </c>
      <c r="G41" s="6">
        <v>379786</v>
      </c>
      <c r="H41" s="6">
        <v>433452</v>
      </c>
      <c r="I41" s="6">
        <v>271234</v>
      </c>
      <c r="J41" s="6">
        <v>153603</v>
      </c>
      <c r="K41" s="6">
        <f t="shared" si="1"/>
        <v>388401</v>
      </c>
    </row>
    <row r="42" spans="1:11" s="1" customFormat="1" ht="22.5" x14ac:dyDescent="0.25">
      <c r="A42" s="5" t="s">
        <v>113</v>
      </c>
      <c r="B42" s="5" t="s">
        <v>114</v>
      </c>
      <c r="C42" s="5" t="s">
        <v>115</v>
      </c>
      <c r="D42" s="6">
        <v>375000</v>
      </c>
      <c r="E42" s="6">
        <v>190000</v>
      </c>
      <c r="F42" s="6">
        <f t="shared" si="0"/>
        <v>391595</v>
      </c>
      <c r="G42" s="6">
        <v>59405</v>
      </c>
      <c r="H42" s="6">
        <v>332190</v>
      </c>
      <c r="I42" s="6">
        <v>291605</v>
      </c>
      <c r="J42" s="6">
        <v>12469</v>
      </c>
      <c r="K42" s="6">
        <f t="shared" si="1"/>
        <v>87521</v>
      </c>
    </row>
    <row r="43" spans="1:11" s="1" customFormat="1" ht="33" x14ac:dyDescent="0.25">
      <c r="A43" s="5" t="s">
        <v>116</v>
      </c>
      <c r="B43" s="5" t="s">
        <v>117</v>
      </c>
      <c r="C43" s="5" t="s">
        <v>118</v>
      </c>
      <c r="D43" s="6">
        <v>47000</v>
      </c>
      <c r="E43" s="6">
        <v>25000</v>
      </c>
      <c r="F43" s="6">
        <f t="shared" ref="F43:F74" si="2">G43+H43</f>
        <v>71543</v>
      </c>
      <c r="G43" s="6">
        <v>33278</v>
      </c>
      <c r="H43" s="6">
        <v>38265</v>
      </c>
      <c r="I43" s="6">
        <v>32693</v>
      </c>
      <c r="J43" s="6">
        <v>0</v>
      </c>
      <c r="K43" s="6">
        <f t="shared" ref="K43:K74" si="3">F43-I43-J43</f>
        <v>38850</v>
      </c>
    </row>
    <row r="44" spans="1:11" s="1" customFormat="1" ht="22.5" x14ac:dyDescent="0.25">
      <c r="A44" s="5" t="s">
        <v>119</v>
      </c>
      <c r="B44" s="5" t="s">
        <v>120</v>
      </c>
      <c r="C44" s="5" t="s">
        <v>121</v>
      </c>
      <c r="D44" s="6">
        <f>D45</f>
        <v>0</v>
      </c>
      <c r="E44" s="6">
        <f>E45</f>
        <v>0</v>
      </c>
      <c r="F44" s="6">
        <f t="shared" si="2"/>
        <v>1516</v>
      </c>
      <c r="G44" s="6">
        <f t="shared" ref="G44:J45" si="4">G45</f>
        <v>337</v>
      </c>
      <c r="H44" s="6">
        <f t="shared" si="4"/>
        <v>1179</v>
      </c>
      <c r="I44" s="6">
        <f t="shared" si="4"/>
        <v>315</v>
      </c>
      <c r="J44" s="6">
        <f t="shared" si="4"/>
        <v>63</v>
      </c>
      <c r="K44" s="6">
        <f t="shared" si="3"/>
        <v>1138</v>
      </c>
    </row>
    <row r="45" spans="1:11" s="1" customFormat="1" x14ac:dyDescent="0.25">
      <c r="A45" s="5" t="s">
        <v>122</v>
      </c>
      <c r="B45" s="5" t="s">
        <v>123</v>
      </c>
      <c r="C45" s="5" t="s">
        <v>124</v>
      </c>
      <c r="D45" s="6">
        <f>D46</f>
        <v>0</v>
      </c>
      <c r="E45" s="6">
        <f>E46</f>
        <v>0</v>
      </c>
      <c r="F45" s="6">
        <f t="shared" si="2"/>
        <v>1516</v>
      </c>
      <c r="G45" s="6">
        <f t="shared" si="4"/>
        <v>337</v>
      </c>
      <c r="H45" s="6">
        <f t="shared" si="4"/>
        <v>1179</v>
      </c>
      <c r="I45" s="6">
        <f t="shared" si="4"/>
        <v>315</v>
      </c>
      <c r="J45" s="6">
        <f t="shared" si="4"/>
        <v>63</v>
      </c>
      <c r="K45" s="6">
        <f t="shared" si="3"/>
        <v>1138</v>
      </c>
    </row>
    <row r="46" spans="1:11" s="1" customFormat="1" x14ac:dyDescent="0.25">
      <c r="A46" s="5" t="s">
        <v>125</v>
      </c>
      <c r="B46" s="5" t="s">
        <v>126</v>
      </c>
      <c r="C46" s="5" t="s">
        <v>127</v>
      </c>
      <c r="D46" s="6">
        <v>0</v>
      </c>
      <c r="E46" s="6">
        <v>0</v>
      </c>
      <c r="F46" s="6">
        <f t="shared" si="2"/>
        <v>1516</v>
      </c>
      <c r="G46" s="6">
        <v>337</v>
      </c>
      <c r="H46" s="6">
        <v>1179</v>
      </c>
      <c r="I46" s="6">
        <v>315</v>
      </c>
      <c r="J46" s="6">
        <v>63</v>
      </c>
      <c r="K46" s="6">
        <f t="shared" si="3"/>
        <v>1138</v>
      </c>
    </row>
    <row r="47" spans="1:11" s="1" customFormat="1" x14ac:dyDescent="0.25">
      <c r="A47" s="5" t="s">
        <v>128</v>
      </c>
      <c r="B47" s="5" t="s">
        <v>129</v>
      </c>
      <c r="C47" s="5" t="s">
        <v>130</v>
      </c>
      <c r="D47" s="6">
        <f>D48+D52</f>
        <v>7041200</v>
      </c>
      <c r="E47" s="6">
        <f>E48+E52</f>
        <v>5532200</v>
      </c>
      <c r="F47" s="6">
        <f t="shared" si="2"/>
        <v>8490417</v>
      </c>
      <c r="G47" s="6">
        <f>G48+G52</f>
        <v>3521992</v>
      </c>
      <c r="H47" s="6">
        <f>H48+H52</f>
        <v>4968425</v>
      </c>
      <c r="I47" s="6">
        <f>I48+I52</f>
        <v>3465224</v>
      </c>
      <c r="J47" s="6">
        <f>J48+J52</f>
        <v>205700</v>
      </c>
      <c r="K47" s="6">
        <f t="shared" si="3"/>
        <v>4819493</v>
      </c>
    </row>
    <row r="48" spans="1:11" s="1" customFormat="1" ht="22.5" x14ac:dyDescent="0.25">
      <c r="A48" s="5" t="s">
        <v>131</v>
      </c>
      <c r="B48" s="5" t="s">
        <v>132</v>
      </c>
      <c r="C48" s="5" t="s">
        <v>133</v>
      </c>
      <c r="D48" s="6">
        <f>D49</f>
        <v>2400000</v>
      </c>
      <c r="E48" s="6">
        <f>E49</f>
        <v>2000000</v>
      </c>
      <c r="F48" s="6">
        <f t="shared" si="2"/>
        <v>4311785</v>
      </c>
      <c r="G48" s="6">
        <f>G49</f>
        <v>2431195</v>
      </c>
      <c r="H48" s="6">
        <f>H49</f>
        <v>1880590</v>
      </c>
      <c r="I48" s="6">
        <f>I49</f>
        <v>1121891</v>
      </c>
      <c r="J48" s="6">
        <f>J49</f>
        <v>205700</v>
      </c>
      <c r="K48" s="6">
        <f t="shared" si="3"/>
        <v>2984194</v>
      </c>
    </row>
    <row r="49" spans="1:11" s="1" customFormat="1" ht="22.5" x14ac:dyDescent="0.25">
      <c r="A49" s="5" t="s">
        <v>134</v>
      </c>
      <c r="B49" s="5" t="s">
        <v>135</v>
      </c>
      <c r="C49" s="5" t="s">
        <v>136</v>
      </c>
      <c r="D49" s="6">
        <f>+D50</f>
        <v>2400000</v>
      </c>
      <c r="E49" s="6">
        <f>+E50</f>
        <v>2000000</v>
      </c>
      <c r="F49" s="6">
        <f t="shared" si="2"/>
        <v>4311785</v>
      </c>
      <c r="G49" s="6">
        <f t="shared" ref="G49:J50" si="5">+G50</f>
        <v>2431195</v>
      </c>
      <c r="H49" s="6">
        <f t="shared" si="5"/>
        <v>1880590</v>
      </c>
      <c r="I49" s="6">
        <f t="shared" si="5"/>
        <v>1121891</v>
      </c>
      <c r="J49" s="6">
        <f t="shared" si="5"/>
        <v>205700</v>
      </c>
      <c r="K49" s="6">
        <f t="shared" si="3"/>
        <v>2984194</v>
      </c>
    </row>
    <row r="50" spans="1:11" s="1" customFormat="1" x14ac:dyDescent="0.25">
      <c r="A50" s="5" t="s">
        <v>137</v>
      </c>
      <c r="B50" s="5" t="s">
        <v>138</v>
      </c>
      <c r="C50" s="5" t="s">
        <v>139</v>
      </c>
      <c r="D50" s="6">
        <f>+D51</f>
        <v>2400000</v>
      </c>
      <c r="E50" s="6">
        <f>+E51</f>
        <v>2000000</v>
      </c>
      <c r="F50" s="6">
        <f t="shared" si="2"/>
        <v>4311785</v>
      </c>
      <c r="G50" s="6">
        <f t="shared" si="5"/>
        <v>2431195</v>
      </c>
      <c r="H50" s="6">
        <f t="shared" si="5"/>
        <v>1880590</v>
      </c>
      <c r="I50" s="6">
        <f t="shared" si="5"/>
        <v>1121891</v>
      </c>
      <c r="J50" s="6">
        <f t="shared" si="5"/>
        <v>205700</v>
      </c>
      <c r="K50" s="6">
        <f t="shared" si="3"/>
        <v>2984194</v>
      </c>
    </row>
    <row r="51" spans="1:11" s="1" customFormat="1" ht="22.5" x14ac:dyDescent="0.25">
      <c r="A51" s="5" t="s">
        <v>140</v>
      </c>
      <c r="B51" s="5" t="s">
        <v>141</v>
      </c>
      <c r="C51" s="5" t="s">
        <v>142</v>
      </c>
      <c r="D51" s="6">
        <v>2400000</v>
      </c>
      <c r="E51" s="6">
        <v>2000000</v>
      </c>
      <c r="F51" s="6">
        <f t="shared" si="2"/>
        <v>4311785</v>
      </c>
      <c r="G51" s="6">
        <v>2431195</v>
      </c>
      <c r="H51" s="6">
        <v>1880590</v>
      </c>
      <c r="I51" s="6">
        <v>1121891</v>
      </c>
      <c r="J51" s="6">
        <v>205700</v>
      </c>
      <c r="K51" s="6">
        <f t="shared" si="3"/>
        <v>2984194</v>
      </c>
    </row>
    <row r="52" spans="1:11" s="1" customFormat="1" ht="22.5" x14ac:dyDescent="0.25">
      <c r="A52" s="5" t="s">
        <v>143</v>
      </c>
      <c r="B52" s="5" t="s">
        <v>144</v>
      </c>
      <c r="C52" s="5" t="s">
        <v>145</v>
      </c>
      <c r="D52" s="6">
        <f>D53+D56+D58+D61+D64</f>
        <v>4641200</v>
      </c>
      <c r="E52" s="6">
        <f>E53+E56+E58+E61+E64</f>
        <v>3532200</v>
      </c>
      <c r="F52" s="6">
        <f t="shared" si="2"/>
        <v>4178632</v>
      </c>
      <c r="G52" s="6">
        <f>G53+G56+G58+G61+G64</f>
        <v>1090797</v>
      </c>
      <c r="H52" s="6">
        <f>H53+H56+H58+H61+H64</f>
        <v>3087835</v>
      </c>
      <c r="I52" s="6">
        <f>I53+I56+I58+I61+I64</f>
        <v>2343333</v>
      </c>
      <c r="J52" s="6">
        <f>J53+J56+J58+J61+J64</f>
        <v>0</v>
      </c>
      <c r="K52" s="6">
        <f t="shared" si="3"/>
        <v>1835299</v>
      </c>
    </row>
    <row r="53" spans="1:11" s="1" customFormat="1" ht="43.5" x14ac:dyDescent="0.25">
      <c r="A53" s="5" t="s">
        <v>146</v>
      </c>
      <c r="B53" s="5" t="s">
        <v>147</v>
      </c>
      <c r="C53" s="5" t="s">
        <v>148</v>
      </c>
      <c r="D53" s="6">
        <f>D54+D55</f>
        <v>3981200</v>
      </c>
      <c r="E53" s="6">
        <f>E54+E55</f>
        <v>3199200</v>
      </c>
      <c r="F53" s="6">
        <f t="shared" si="2"/>
        <v>1408851</v>
      </c>
      <c r="G53" s="6">
        <f>G54+G55</f>
        <v>40812</v>
      </c>
      <c r="H53" s="6">
        <f>H54+H55</f>
        <v>1368039</v>
      </c>
      <c r="I53" s="6">
        <f>I54+I55</f>
        <v>1394127</v>
      </c>
      <c r="J53" s="6">
        <f>J54+J55</f>
        <v>0</v>
      </c>
      <c r="K53" s="6">
        <f t="shared" si="3"/>
        <v>14724</v>
      </c>
    </row>
    <row r="54" spans="1:11" s="1" customFormat="1" x14ac:dyDescent="0.25">
      <c r="A54" s="5" t="s">
        <v>149</v>
      </c>
      <c r="B54" s="5" t="s">
        <v>150</v>
      </c>
      <c r="C54" s="5" t="s">
        <v>151</v>
      </c>
      <c r="D54" s="6">
        <v>1382000</v>
      </c>
      <c r="E54" s="6">
        <v>1100000</v>
      </c>
      <c r="F54" s="6">
        <f t="shared" si="2"/>
        <v>506998</v>
      </c>
      <c r="G54" s="6">
        <v>0</v>
      </c>
      <c r="H54" s="6">
        <v>506998</v>
      </c>
      <c r="I54" s="6">
        <v>506998</v>
      </c>
      <c r="J54" s="6">
        <v>0</v>
      </c>
      <c r="K54" s="6">
        <f t="shared" si="3"/>
        <v>0</v>
      </c>
    </row>
    <row r="55" spans="1:11" s="1" customFormat="1" ht="22.5" x14ac:dyDescent="0.25">
      <c r="A55" s="5" t="s">
        <v>152</v>
      </c>
      <c r="B55" s="5" t="s">
        <v>153</v>
      </c>
      <c r="C55" s="5" t="s">
        <v>154</v>
      </c>
      <c r="D55" s="6">
        <v>2599200</v>
      </c>
      <c r="E55" s="6">
        <v>2099200</v>
      </c>
      <c r="F55" s="6">
        <f t="shared" si="2"/>
        <v>901853</v>
      </c>
      <c r="G55" s="6">
        <v>40812</v>
      </c>
      <c r="H55" s="6">
        <v>861041</v>
      </c>
      <c r="I55" s="6">
        <v>887129</v>
      </c>
      <c r="J55" s="6">
        <v>0</v>
      </c>
      <c r="K55" s="6">
        <f t="shared" si="3"/>
        <v>14724</v>
      </c>
    </row>
    <row r="56" spans="1:11" s="1" customFormat="1" ht="22.5" x14ac:dyDescent="0.25">
      <c r="A56" s="5" t="s">
        <v>155</v>
      </c>
      <c r="B56" s="5" t="s">
        <v>156</v>
      </c>
      <c r="C56" s="5" t="s">
        <v>157</v>
      </c>
      <c r="D56" s="6">
        <f>D57</f>
        <v>2000</v>
      </c>
      <c r="E56" s="6">
        <f>E57</f>
        <v>2000</v>
      </c>
      <c r="F56" s="6">
        <f t="shared" si="2"/>
        <v>583</v>
      </c>
      <c r="G56" s="6">
        <f>G57</f>
        <v>0</v>
      </c>
      <c r="H56" s="6">
        <f>H57</f>
        <v>583</v>
      </c>
      <c r="I56" s="6">
        <f>I57</f>
        <v>583</v>
      </c>
      <c r="J56" s="6">
        <f>J57</f>
        <v>0</v>
      </c>
      <c r="K56" s="6">
        <f t="shared" si="3"/>
        <v>0</v>
      </c>
    </row>
    <row r="57" spans="1:11" s="1" customFormat="1" x14ac:dyDescent="0.25">
      <c r="A57" s="5" t="s">
        <v>158</v>
      </c>
      <c r="B57" s="5" t="s">
        <v>159</v>
      </c>
      <c r="C57" s="5" t="s">
        <v>160</v>
      </c>
      <c r="D57" s="6">
        <v>2000</v>
      </c>
      <c r="E57" s="6">
        <v>2000</v>
      </c>
      <c r="F57" s="6">
        <f t="shared" si="2"/>
        <v>583</v>
      </c>
      <c r="G57" s="6">
        <v>0</v>
      </c>
      <c r="H57" s="6">
        <v>583</v>
      </c>
      <c r="I57" s="6">
        <v>583</v>
      </c>
      <c r="J57" s="6">
        <v>0</v>
      </c>
      <c r="K57" s="6">
        <f t="shared" si="3"/>
        <v>0</v>
      </c>
    </row>
    <row r="58" spans="1:11" s="1" customFormat="1" ht="22.5" x14ac:dyDescent="0.25">
      <c r="A58" s="5" t="s">
        <v>161</v>
      </c>
      <c r="B58" s="5" t="s">
        <v>162</v>
      </c>
      <c r="C58" s="5" t="s">
        <v>163</v>
      </c>
      <c r="D58" s="6">
        <f>D59</f>
        <v>603000</v>
      </c>
      <c r="E58" s="6">
        <f>E59</f>
        <v>300000</v>
      </c>
      <c r="F58" s="6">
        <f t="shared" si="2"/>
        <v>2168414</v>
      </c>
      <c r="G58" s="6">
        <f t="shared" ref="G58:J59" si="6">G59</f>
        <v>1045443</v>
      </c>
      <c r="H58" s="6">
        <f t="shared" si="6"/>
        <v>1122971</v>
      </c>
      <c r="I58" s="6">
        <f t="shared" si="6"/>
        <v>353031</v>
      </c>
      <c r="J58" s="6">
        <f t="shared" si="6"/>
        <v>0</v>
      </c>
      <c r="K58" s="6">
        <f t="shared" si="3"/>
        <v>1815383</v>
      </c>
    </row>
    <row r="59" spans="1:11" s="1" customFormat="1" ht="22.5" x14ac:dyDescent="0.25">
      <c r="A59" s="5" t="s">
        <v>164</v>
      </c>
      <c r="B59" s="5" t="s">
        <v>165</v>
      </c>
      <c r="C59" s="5" t="s">
        <v>166</v>
      </c>
      <c r="D59" s="6">
        <f>D60</f>
        <v>603000</v>
      </c>
      <c r="E59" s="6">
        <f>E60</f>
        <v>300000</v>
      </c>
      <c r="F59" s="6">
        <f t="shared" si="2"/>
        <v>2168414</v>
      </c>
      <c r="G59" s="6">
        <f t="shared" si="6"/>
        <v>1045443</v>
      </c>
      <c r="H59" s="6">
        <f t="shared" si="6"/>
        <v>1122971</v>
      </c>
      <c r="I59" s="6">
        <f t="shared" si="6"/>
        <v>353031</v>
      </c>
      <c r="J59" s="6">
        <f t="shared" si="6"/>
        <v>0</v>
      </c>
      <c r="K59" s="6">
        <f t="shared" si="3"/>
        <v>1815383</v>
      </c>
    </row>
    <row r="60" spans="1:11" s="1" customFormat="1" ht="22.5" x14ac:dyDescent="0.25">
      <c r="A60" s="5" t="s">
        <v>167</v>
      </c>
      <c r="B60" s="5" t="s">
        <v>168</v>
      </c>
      <c r="C60" s="5" t="s">
        <v>169</v>
      </c>
      <c r="D60" s="6">
        <v>603000</v>
      </c>
      <c r="E60" s="6">
        <v>300000</v>
      </c>
      <c r="F60" s="6">
        <f t="shared" si="2"/>
        <v>2168414</v>
      </c>
      <c r="G60" s="6">
        <v>1045443</v>
      </c>
      <c r="H60" s="6">
        <v>1122971</v>
      </c>
      <c r="I60" s="6">
        <v>353031</v>
      </c>
      <c r="J60" s="6">
        <v>0</v>
      </c>
      <c r="K60" s="6">
        <f t="shared" si="3"/>
        <v>1815383</v>
      </c>
    </row>
    <row r="61" spans="1:11" s="1" customFormat="1" ht="33" x14ac:dyDescent="0.25">
      <c r="A61" s="5" t="s">
        <v>170</v>
      </c>
      <c r="B61" s="5" t="s">
        <v>171</v>
      </c>
      <c r="C61" s="5" t="s">
        <v>172</v>
      </c>
      <c r="D61" s="6">
        <f>+D62+D63</f>
        <v>55000</v>
      </c>
      <c r="E61" s="6">
        <f>+E62+E63</f>
        <v>31000</v>
      </c>
      <c r="F61" s="6">
        <f t="shared" si="2"/>
        <v>34525</v>
      </c>
      <c r="G61" s="6">
        <f>+G62+G63</f>
        <v>4542</v>
      </c>
      <c r="H61" s="6">
        <f>+H62+H63</f>
        <v>29983</v>
      </c>
      <c r="I61" s="6">
        <f>+I62+I63</f>
        <v>29333</v>
      </c>
      <c r="J61" s="6">
        <f>+J62+J63</f>
        <v>0</v>
      </c>
      <c r="K61" s="6">
        <f t="shared" si="3"/>
        <v>5192</v>
      </c>
    </row>
    <row r="62" spans="1:11" s="1" customFormat="1" x14ac:dyDescent="0.25">
      <c r="A62" s="5" t="s">
        <v>173</v>
      </c>
      <c r="B62" s="5" t="s">
        <v>174</v>
      </c>
      <c r="C62" s="5" t="s">
        <v>175</v>
      </c>
      <c r="D62" s="6">
        <v>7000</v>
      </c>
      <c r="E62" s="6">
        <v>4000</v>
      </c>
      <c r="F62" s="6">
        <f t="shared" si="2"/>
        <v>9747</v>
      </c>
      <c r="G62" s="6">
        <v>4542</v>
      </c>
      <c r="H62" s="6">
        <v>5205</v>
      </c>
      <c r="I62" s="6">
        <v>4555</v>
      </c>
      <c r="J62" s="6">
        <v>0</v>
      </c>
      <c r="K62" s="6">
        <f t="shared" si="3"/>
        <v>5192</v>
      </c>
    </row>
    <row r="63" spans="1:11" s="1" customFormat="1" x14ac:dyDescent="0.25">
      <c r="A63" s="5" t="s">
        <v>176</v>
      </c>
      <c r="B63" s="5" t="s">
        <v>177</v>
      </c>
      <c r="C63" s="5" t="s">
        <v>178</v>
      </c>
      <c r="D63" s="6">
        <v>48000</v>
      </c>
      <c r="E63" s="6">
        <v>27000</v>
      </c>
      <c r="F63" s="6">
        <f t="shared" si="2"/>
        <v>24778</v>
      </c>
      <c r="G63" s="6">
        <v>0</v>
      </c>
      <c r="H63" s="6">
        <v>24778</v>
      </c>
      <c r="I63" s="6">
        <v>24778</v>
      </c>
      <c r="J63" s="6">
        <v>0</v>
      </c>
      <c r="K63" s="6">
        <f t="shared" si="3"/>
        <v>0</v>
      </c>
    </row>
    <row r="64" spans="1:11" s="1" customFormat="1" ht="22.5" x14ac:dyDescent="0.25">
      <c r="A64" s="5" t="s">
        <v>179</v>
      </c>
      <c r="B64" s="5" t="s">
        <v>180</v>
      </c>
      <c r="C64" s="5" t="s">
        <v>181</v>
      </c>
      <c r="D64" s="6">
        <f>+D65+D66+D67</f>
        <v>0</v>
      </c>
      <c r="E64" s="6">
        <f>+E65+E66+E67</f>
        <v>0</v>
      </c>
      <c r="F64" s="6">
        <f t="shared" si="2"/>
        <v>566259</v>
      </c>
      <c r="G64" s="6">
        <f>+G65+G66+G67</f>
        <v>0</v>
      </c>
      <c r="H64" s="6">
        <f>+H65+H66+H67</f>
        <v>566259</v>
      </c>
      <c r="I64" s="6">
        <f>+I65+I66+I67</f>
        <v>566259</v>
      </c>
      <c r="J64" s="6">
        <f>+J65+J66+J67</f>
        <v>0</v>
      </c>
      <c r="K64" s="6">
        <f t="shared" si="3"/>
        <v>0</v>
      </c>
    </row>
    <row r="65" spans="1:11" s="1" customFormat="1" ht="33" x14ac:dyDescent="0.25">
      <c r="A65" s="5" t="s">
        <v>182</v>
      </c>
      <c r="B65" s="5" t="s">
        <v>183</v>
      </c>
      <c r="C65" s="5" t="s">
        <v>184</v>
      </c>
      <c r="D65" s="6">
        <v>-7698130</v>
      </c>
      <c r="E65" s="6">
        <v>-5226763</v>
      </c>
      <c r="F65" s="6">
        <f t="shared" si="2"/>
        <v>-655229</v>
      </c>
      <c r="G65" s="6">
        <v>0</v>
      </c>
      <c r="H65" s="6">
        <v>-655229</v>
      </c>
      <c r="I65" s="6">
        <v>-655229</v>
      </c>
      <c r="J65" s="6">
        <v>0</v>
      </c>
      <c r="K65" s="6">
        <f t="shared" si="3"/>
        <v>0</v>
      </c>
    </row>
    <row r="66" spans="1:11" s="1" customFormat="1" x14ac:dyDescent="0.25">
      <c r="A66" s="5" t="s">
        <v>185</v>
      </c>
      <c r="B66" s="5" t="s">
        <v>186</v>
      </c>
      <c r="C66" s="5" t="s">
        <v>187</v>
      </c>
      <c r="D66" s="6">
        <v>7698130</v>
      </c>
      <c r="E66" s="6">
        <v>5226763</v>
      </c>
      <c r="F66" s="6">
        <f t="shared" si="2"/>
        <v>655229</v>
      </c>
      <c r="G66" s="6">
        <v>0</v>
      </c>
      <c r="H66" s="6">
        <v>655229</v>
      </c>
      <c r="I66" s="6">
        <v>655229</v>
      </c>
      <c r="J66" s="6">
        <v>0</v>
      </c>
      <c r="K66" s="6">
        <f t="shared" si="3"/>
        <v>0</v>
      </c>
    </row>
    <row r="67" spans="1:11" s="1" customFormat="1" ht="22.5" x14ac:dyDescent="0.25">
      <c r="A67" s="5" t="s">
        <v>188</v>
      </c>
      <c r="B67" s="5" t="s">
        <v>189</v>
      </c>
      <c r="C67" s="5" t="s">
        <v>190</v>
      </c>
      <c r="D67" s="6">
        <v>0</v>
      </c>
      <c r="E67" s="6">
        <v>0</v>
      </c>
      <c r="F67" s="6">
        <f t="shared" si="2"/>
        <v>566259</v>
      </c>
      <c r="G67" s="6">
        <v>0</v>
      </c>
      <c r="H67" s="6">
        <v>566259</v>
      </c>
      <c r="I67" s="6">
        <v>566259</v>
      </c>
      <c r="J67" s="6">
        <v>0</v>
      </c>
      <c r="K67" s="6">
        <f t="shared" si="3"/>
        <v>0</v>
      </c>
    </row>
    <row r="68" spans="1:11" s="1" customFormat="1" x14ac:dyDescent="0.25">
      <c r="A68" s="5" t="s">
        <v>191</v>
      </c>
      <c r="B68" s="5" t="s">
        <v>192</v>
      </c>
      <c r="C68" s="5" t="s">
        <v>193</v>
      </c>
      <c r="D68" s="6">
        <f>D69</f>
        <v>0</v>
      </c>
      <c r="E68" s="6">
        <f>E69</f>
        <v>0</v>
      </c>
      <c r="F68" s="6">
        <f t="shared" si="2"/>
        <v>2489</v>
      </c>
      <c r="G68" s="6">
        <f>G69</f>
        <v>0</v>
      </c>
      <c r="H68" s="6">
        <f>H69</f>
        <v>2489</v>
      </c>
      <c r="I68" s="6">
        <f>I69</f>
        <v>2489</v>
      </c>
      <c r="J68" s="6">
        <f>J69</f>
        <v>0</v>
      </c>
      <c r="K68" s="6">
        <f t="shared" si="3"/>
        <v>0</v>
      </c>
    </row>
    <row r="69" spans="1:11" s="1" customFormat="1" ht="33" x14ac:dyDescent="0.25">
      <c r="A69" s="5" t="s">
        <v>194</v>
      </c>
      <c r="B69" s="5" t="s">
        <v>195</v>
      </c>
      <c r="C69" s="5" t="s">
        <v>196</v>
      </c>
      <c r="D69" s="6">
        <f>D70+D71</f>
        <v>0</v>
      </c>
      <c r="E69" s="6">
        <f>E70+E71</f>
        <v>0</v>
      </c>
      <c r="F69" s="6">
        <f t="shared" si="2"/>
        <v>2489</v>
      </c>
      <c r="G69" s="6">
        <f>G70+G71</f>
        <v>0</v>
      </c>
      <c r="H69" s="6">
        <f>H70+H71</f>
        <v>2489</v>
      </c>
      <c r="I69" s="6">
        <f>I70+I71</f>
        <v>2489</v>
      </c>
      <c r="J69" s="6">
        <f>J70+J71</f>
        <v>0</v>
      </c>
      <c r="K69" s="6">
        <f t="shared" si="3"/>
        <v>0</v>
      </c>
    </row>
    <row r="70" spans="1:11" s="1" customFormat="1" ht="22.5" x14ac:dyDescent="0.25">
      <c r="A70" s="5" t="s">
        <v>197</v>
      </c>
      <c r="B70" s="5" t="s">
        <v>198</v>
      </c>
      <c r="C70" s="5" t="s">
        <v>199</v>
      </c>
      <c r="D70" s="6">
        <v>0</v>
      </c>
      <c r="E70" s="6">
        <v>0</v>
      </c>
      <c r="F70" s="6">
        <f t="shared" si="2"/>
        <v>1989</v>
      </c>
      <c r="G70" s="6">
        <v>0</v>
      </c>
      <c r="H70" s="6">
        <v>1989</v>
      </c>
      <c r="I70" s="6">
        <v>1989</v>
      </c>
      <c r="J70" s="6">
        <v>0</v>
      </c>
      <c r="K70" s="6">
        <f t="shared" si="3"/>
        <v>0</v>
      </c>
    </row>
    <row r="71" spans="1:11" s="1" customFormat="1" ht="22.5" x14ac:dyDescent="0.25">
      <c r="A71" s="5" t="s">
        <v>200</v>
      </c>
      <c r="B71" s="5" t="s">
        <v>201</v>
      </c>
      <c r="C71" s="5" t="s">
        <v>202</v>
      </c>
      <c r="D71" s="6">
        <v>0</v>
      </c>
      <c r="E71" s="6">
        <v>0</v>
      </c>
      <c r="F71" s="6">
        <f t="shared" si="2"/>
        <v>500</v>
      </c>
      <c r="G71" s="6">
        <v>0</v>
      </c>
      <c r="H71" s="6">
        <v>500</v>
      </c>
      <c r="I71" s="6">
        <v>500</v>
      </c>
      <c r="J71" s="6">
        <v>0</v>
      </c>
      <c r="K71" s="6">
        <f t="shared" si="3"/>
        <v>0</v>
      </c>
    </row>
    <row r="72" spans="1:11" s="1" customFormat="1" x14ac:dyDescent="0.25">
      <c r="A72" s="5" t="s">
        <v>203</v>
      </c>
      <c r="B72" s="5" t="s">
        <v>204</v>
      </c>
      <c r="C72" s="5" t="s">
        <v>205</v>
      </c>
      <c r="D72" s="6">
        <f>D73</f>
        <v>10543596</v>
      </c>
      <c r="E72" s="6">
        <f>E73</f>
        <v>4874402</v>
      </c>
      <c r="F72" s="6">
        <f t="shared" si="2"/>
        <v>2553018</v>
      </c>
      <c r="G72" s="6">
        <f t="shared" ref="G72:J73" si="7">G73</f>
        <v>3604</v>
      </c>
      <c r="H72" s="6">
        <f t="shared" si="7"/>
        <v>2549414</v>
      </c>
      <c r="I72" s="6">
        <f t="shared" si="7"/>
        <v>2539421</v>
      </c>
      <c r="J72" s="6">
        <f t="shared" si="7"/>
        <v>0</v>
      </c>
      <c r="K72" s="6">
        <f t="shared" si="3"/>
        <v>13597</v>
      </c>
    </row>
    <row r="73" spans="1:11" s="1" customFormat="1" ht="22.5" x14ac:dyDescent="0.25">
      <c r="A73" s="5" t="s">
        <v>206</v>
      </c>
      <c r="B73" s="5" t="s">
        <v>207</v>
      </c>
      <c r="C73" s="5" t="s">
        <v>208</v>
      </c>
      <c r="D73" s="6">
        <f>D74</f>
        <v>10543596</v>
      </c>
      <c r="E73" s="6">
        <f>E74</f>
        <v>4874402</v>
      </c>
      <c r="F73" s="6">
        <f t="shared" si="2"/>
        <v>2553018</v>
      </c>
      <c r="G73" s="6">
        <f t="shared" si="7"/>
        <v>3604</v>
      </c>
      <c r="H73" s="6">
        <f t="shared" si="7"/>
        <v>2549414</v>
      </c>
      <c r="I73" s="6">
        <f t="shared" si="7"/>
        <v>2539421</v>
      </c>
      <c r="J73" s="6">
        <f t="shared" si="7"/>
        <v>0</v>
      </c>
      <c r="K73" s="6">
        <f t="shared" si="3"/>
        <v>13597</v>
      </c>
    </row>
    <row r="74" spans="1:11" s="1" customFormat="1" ht="96" x14ac:dyDescent="0.25">
      <c r="A74" s="5" t="s">
        <v>209</v>
      </c>
      <c r="B74" s="5" t="s">
        <v>210</v>
      </c>
      <c r="C74" s="5" t="s">
        <v>211</v>
      </c>
      <c r="D74" s="6">
        <f>+D75+D76+D77+D78</f>
        <v>10543596</v>
      </c>
      <c r="E74" s="6">
        <f>+E75+E76+E77+E78</f>
        <v>4874402</v>
      </c>
      <c r="F74" s="6">
        <f t="shared" si="2"/>
        <v>2553018</v>
      </c>
      <c r="G74" s="6">
        <f>+G75+G76+G77+G78</f>
        <v>3604</v>
      </c>
      <c r="H74" s="6">
        <f>+H75+H76+H77+H78</f>
        <v>2549414</v>
      </c>
      <c r="I74" s="6">
        <f>+I75+I76+I77+I78</f>
        <v>2539421</v>
      </c>
      <c r="J74" s="6">
        <f>+J75+J76+J77+J78</f>
        <v>0</v>
      </c>
      <c r="K74" s="6">
        <f t="shared" si="3"/>
        <v>13597</v>
      </c>
    </row>
    <row r="75" spans="1:11" s="1" customFormat="1" ht="33" x14ac:dyDescent="0.25">
      <c r="A75" s="5" t="s">
        <v>212</v>
      </c>
      <c r="B75" s="5" t="s">
        <v>213</v>
      </c>
      <c r="C75" s="5" t="s">
        <v>214</v>
      </c>
      <c r="D75" s="6">
        <v>2000</v>
      </c>
      <c r="E75" s="6">
        <v>2000</v>
      </c>
      <c r="F75" s="6">
        <f t="shared" ref="F75:F86" si="8">G75+H75</f>
        <v>924</v>
      </c>
      <c r="G75" s="6">
        <v>0</v>
      </c>
      <c r="H75" s="6">
        <v>924</v>
      </c>
      <c r="I75" s="6">
        <v>924</v>
      </c>
      <c r="J75" s="6">
        <v>0</v>
      </c>
      <c r="K75" s="6">
        <f t="shared" ref="K75:K86" si="9">F75-I75-J75</f>
        <v>0</v>
      </c>
    </row>
    <row r="76" spans="1:11" s="1" customFormat="1" ht="22.5" x14ac:dyDescent="0.25">
      <c r="A76" s="5" t="s">
        <v>215</v>
      </c>
      <c r="B76" s="5" t="s">
        <v>216</v>
      </c>
      <c r="C76" s="5" t="s">
        <v>217</v>
      </c>
      <c r="D76" s="6">
        <v>800000</v>
      </c>
      <c r="E76" s="6">
        <v>395000</v>
      </c>
      <c r="F76" s="6">
        <f t="shared" si="8"/>
        <v>189049</v>
      </c>
      <c r="G76" s="6">
        <v>0</v>
      </c>
      <c r="H76" s="6">
        <v>189049</v>
      </c>
      <c r="I76" s="6">
        <v>189049</v>
      </c>
      <c r="J76" s="6">
        <v>0</v>
      </c>
      <c r="K76" s="6">
        <f t="shared" si="9"/>
        <v>0</v>
      </c>
    </row>
    <row r="77" spans="1:11" s="1" customFormat="1" ht="22.5" x14ac:dyDescent="0.25">
      <c r="A77" s="5" t="s">
        <v>218</v>
      </c>
      <c r="B77" s="5" t="s">
        <v>219</v>
      </c>
      <c r="C77" s="5" t="s">
        <v>220</v>
      </c>
      <c r="D77" s="6">
        <v>9318900</v>
      </c>
      <c r="E77" s="6">
        <v>4400000</v>
      </c>
      <c r="F77" s="6">
        <f t="shared" si="8"/>
        <v>2305390</v>
      </c>
      <c r="G77" s="6">
        <v>0</v>
      </c>
      <c r="H77" s="6">
        <v>2305390</v>
      </c>
      <c r="I77" s="6">
        <v>2305390</v>
      </c>
      <c r="J77" s="6">
        <v>0</v>
      </c>
      <c r="K77" s="6">
        <f t="shared" si="9"/>
        <v>0</v>
      </c>
    </row>
    <row r="78" spans="1:11" s="1" customFormat="1" ht="54" x14ac:dyDescent="0.25">
      <c r="A78" s="5" t="s">
        <v>221</v>
      </c>
      <c r="B78" s="5" t="s">
        <v>222</v>
      </c>
      <c r="C78" s="5" t="s">
        <v>223</v>
      </c>
      <c r="D78" s="6">
        <v>422696</v>
      </c>
      <c r="E78" s="6">
        <v>77402</v>
      </c>
      <c r="F78" s="6">
        <f t="shared" si="8"/>
        <v>57655</v>
      </c>
      <c r="G78" s="6">
        <v>3604</v>
      </c>
      <c r="H78" s="6">
        <v>54051</v>
      </c>
      <c r="I78" s="6">
        <v>44058</v>
      </c>
      <c r="J78" s="6">
        <v>0</v>
      </c>
      <c r="K78" s="6">
        <f t="shared" si="9"/>
        <v>13597</v>
      </c>
    </row>
    <row r="79" spans="1:11" s="1" customFormat="1" ht="33" x14ac:dyDescent="0.25">
      <c r="A79" s="5" t="s">
        <v>224</v>
      </c>
      <c r="B79" s="5" t="s">
        <v>225</v>
      </c>
      <c r="C79" s="5" t="s">
        <v>226</v>
      </c>
      <c r="D79" s="6">
        <f>D80+D83</f>
        <v>3363783</v>
      </c>
      <c r="E79" s="6">
        <f>E80+E83</f>
        <v>1106090</v>
      </c>
      <c r="F79" s="6">
        <f t="shared" si="8"/>
        <v>746835</v>
      </c>
      <c r="G79" s="6">
        <f>G80+G83</f>
        <v>23571</v>
      </c>
      <c r="H79" s="6">
        <f>H80+H83</f>
        <v>723264</v>
      </c>
      <c r="I79" s="6">
        <f>I80+I83</f>
        <v>634362</v>
      </c>
      <c r="J79" s="6">
        <f>J80+J83</f>
        <v>23571</v>
      </c>
      <c r="K79" s="6">
        <f t="shared" si="9"/>
        <v>88902</v>
      </c>
    </row>
    <row r="80" spans="1:11" s="1" customFormat="1" ht="22.5" x14ac:dyDescent="0.25">
      <c r="A80" s="5" t="s">
        <v>227</v>
      </c>
      <c r="B80" s="5" t="s">
        <v>228</v>
      </c>
      <c r="C80" s="5" t="s">
        <v>229</v>
      </c>
      <c r="D80" s="6">
        <f>D81+D82</f>
        <v>965183</v>
      </c>
      <c r="E80" s="6">
        <f>E81+E82</f>
        <v>0</v>
      </c>
      <c r="F80" s="6">
        <f t="shared" si="8"/>
        <v>46794</v>
      </c>
      <c r="G80" s="6">
        <f>G81+G82</f>
        <v>0</v>
      </c>
      <c r="H80" s="6">
        <f>H81+H82</f>
        <v>46794</v>
      </c>
      <c r="I80" s="6">
        <f>I81+I82</f>
        <v>46794</v>
      </c>
      <c r="J80" s="6">
        <f>J81+J82</f>
        <v>0</v>
      </c>
      <c r="K80" s="6">
        <f t="shared" si="9"/>
        <v>0</v>
      </c>
    </row>
    <row r="81" spans="1:11" s="1" customFormat="1" ht="22.5" x14ac:dyDescent="0.25">
      <c r="A81" s="5" t="s">
        <v>230</v>
      </c>
      <c r="B81" s="5" t="s">
        <v>231</v>
      </c>
      <c r="C81" s="5" t="s">
        <v>232</v>
      </c>
      <c r="D81" s="6">
        <v>965183</v>
      </c>
      <c r="E81" s="6">
        <v>0</v>
      </c>
      <c r="F81" s="6">
        <f t="shared" si="8"/>
        <v>0</v>
      </c>
      <c r="G81" s="6">
        <v>0</v>
      </c>
      <c r="H81" s="6">
        <v>0</v>
      </c>
      <c r="I81" s="6">
        <v>0</v>
      </c>
      <c r="J81" s="6">
        <v>0</v>
      </c>
      <c r="K81" s="6">
        <f t="shared" si="9"/>
        <v>0</v>
      </c>
    </row>
    <row r="82" spans="1:11" s="1" customFormat="1" ht="22.5" x14ac:dyDescent="0.25">
      <c r="A82" s="5" t="s">
        <v>233</v>
      </c>
      <c r="B82" s="5" t="s">
        <v>234</v>
      </c>
      <c r="C82" s="5" t="s">
        <v>235</v>
      </c>
      <c r="D82" s="6">
        <v>0</v>
      </c>
      <c r="E82" s="6">
        <v>0</v>
      </c>
      <c r="F82" s="6">
        <f t="shared" si="8"/>
        <v>46794</v>
      </c>
      <c r="G82" s="6">
        <v>0</v>
      </c>
      <c r="H82" s="6">
        <v>46794</v>
      </c>
      <c r="I82" s="6">
        <v>46794</v>
      </c>
      <c r="J82" s="6">
        <v>0</v>
      </c>
      <c r="K82" s="6">
        <f t="shared" si="9"/>
        <v>0</v>
      </c>
    </row>
    <row r="83" spans="1:11" s="1" customFormat="1" x14ac:dyDescent="0.25">
      <c r="A83" s="5" t="s">
        <v>236</v>
      </c>
      <c r="B83" s="5" t="s">
        <v>237</v>
      </c>
      <c r="C83" s="5" t="s">
        <v>238</v>
      </c>
      <c r="D83" s="6">
        <f>D84+D85+D86</f>
        <v>2398600</v>
      </c>
      <c r="E83" s="6">
        <f>E84+E85+E86</f>
        <v>1106090</v>
      </c>
      <c r="F83" s="6">
        <f t="shared" si="8"/>
        <v>700041</v>
      </c>
      <c r="G83" s="6">
        <f>G84+G85+G86</f>
        <v>23571</v>
      </c>
      <c r="H83" s="6">
        <f>H84+H85+H86</f>
        <v>676470</v>
      </c>
      <c r="I83" s="6">
        <f>I84+I85+I86</f>
        <v>587568</v>
      </c>
      <c r="J83" s="6">
        <f>J84+J85+J86</f>
        <v>23571</v>
      </c>
      <c r="K83" s="6">
        <f t="shared" si="9"/>
        <v>88902</v>
      </c>
    </row>
    <row r="84" spans="1:11" s="1" customFormat="1" ht="22.5" x14ac:dyDescent="0.25">
      <c r="A84" s="5" t="s">
        <v>239</v>
      </c>
      <c r="B84" s="5" t="s">
        <v>231</v>
      </c>
      <c r="C84" s="5" t="s">
        <v>240</v>
      </c>
      <c r="D84" s="6">
        <v>1775029</v>
      </c>
      <c r="E84" s="6">
        <v>482519</v>
      </c>
      <c r="F84" s="6">
        <f t="shared" si="8"/>
        <v>330180</v>
      </c>
      <c r="G84" s="6">
        <v>23571</v>
      </c>
      <c r="H84" s="6">
        <v>306609</v>
      </c>
      <c r="I84" s="6">
        <v>217707</v>
      </c>
      <c r="J84" s="6">
        <v>23571</v>
      </c>
      <c r="K84" s="6">
        <f t="shared" si="9"/>
        <v>88902</v>
      </c>
    </row>
    <row r="85" spans="1:11" s="1" customFormat="1" ht="22.5" x14ac:dyDescent="0.25">
      <c r="A85" s="5" t="s">
        <v>241</v>
      </c>
      <c r="B85" s="5" t="s">
        <v>234</v>
      </c>
      <c r="C85" s="5" t="s">
        <v>242</v>
      </c>
      <c r="D85" s="6">
        <v>23571</v>
      </c>
      <c r="E85" s="6">
        <v>23571</v>
      </c>
      <c r="F85" s="6">
        <f t="shared" si="8"/>
        <v>23571</v>
      </c>
      <c r="G85" s="6">
        <v>0</v>
      </c>
      <c r="H85" s="6">
        <v>23571</v>
      </c>
      <c r="I85" s="6">
        <v>23571</v>
      </c>
      <c r="J85" s="6">
        <v>0</v>
      </c>
      <c r="K85" s="6">
        <f t="shared" si="9"/>
        <v>0</v>
      </c>
    </row>
    <row r="86" spans="1:11" s="1" customFormat="1" x14ac:dyDescent="0.25">
      <c r="A86" s="5" t="s">
        <v>243</v>
      </c>
      <c r="B86" s="5" t="s">
        <v>244</v>
      </c>
      <c r="C86" s="5" t="s">
        <v>245</v>
      </c>
      <c r="D86" s="6">
        <v>600000</v>
      </c>
      <c r="E86" s="6">
        <v>600000</v>
      </c>
      <c r="F86" s="6">
        <f t="shared" si="8"/>
        <v>346290</v>
      </c>
      <c r="G86" s="6">
        <v>0</v>
      </c>
      <c r="H86" s="6">
        <v>346290</v>
      </c>
      <c r="I86" s="6">
        <v>346290</v>
      </c>
      <c r="J86" s="6">
        <v>0</v>
      </c>
      <c r="K86" s="6">
        <f t="shared" si="9"/>
        <v>0</v>
      </c>
    </row>
    <row r="87" spans="1:11" s="1" customFormat="1" x14ac:dyDescent="0.25">
      <c r="A87" s="3"/>
      <c r="B87" s="3"/>
      <c r="C87" s="3"/>
      <c r="D87" s="4"/>
      <c r="E87" s="4"/>
      <c r="F87" s="4"/>
      <c r="G87" s="4"/>
      <c r="H87" s="4"/>
      <c r="I87" s="4"/>
      <c r="J87" s="4"/>
      <c r="K87" s="4"/>
    </row>
    <row r="89" spans="1:11" x14ac:dyDescent="0.25">
      <c r="B89" s="11" t="s">
        <v>289</v>
      </c>
      <c r="C89" s="11"/>
      <c r="D89" s="11"/>
      <c r="E89" s="11"/>
      <c r="F89" s="11"/>
      <c r="G89" s="11"/>
      <c r="H89" s="11"/>
      <c r="I89" s="11"/>
      <c r="J89" s="11"/>
    </row>
    <row r="91" spans="1:11" ht="22.5" x14ac:dyDescent="0.25">
      <c r="B91" s="5" t="s">
        <v>252</v>
      </c>
      <c r="C91" s="5" t="s">
        <v>22</v>
      </c>
      <c r="D91" s="6">
        <f>D92+D145</f>
        <v>34714070</v>
      </c>
      <c r="E91" s="6">
        <f>E92+E145</f>
        <v>21258503</v>
      </c>
      <c r="F91" s="6">
        <f t="shared" ref="F91:F149" si="10">G91+H91</f>
        <v>32734593</v>
      </c>
      <c r="G91" s="6">
        <f>G92+G145</f>
        <v>7679671</v>
      </c>
      <c r="H91" s="6">
        <f>H92+H145</f>
        <v>25054922</v>
      </c>
      <c r="I91" s="6">
        <f>I92+I145</f>
        <v>22155364</v>
      </c>
    </row>
    <row r="92" spans="1:11" x14ac:dyDescent="0.25">
      <c r="B92" s="5" t="s">
        <v>27</v>
      </c>
      <c r="C92" s="5" t="s">
        <v>28</v>
      </c>
      <c r="D92" s="6">
        <f>D93+D126</f>
        <v>33912070</v>
      </c>
      <c r="E92" s="6">
        <f>E93+E126</f>
        <v>20861503</v>
      </c>
      <c r="F92" s="6">
        <f t="shared" si="10"/>
        <v>32544620</v>
      </c>
      <c r="G92" s="6">
        <f>G93+G126</f>
        <v>7679671</v>
      </c>
      <c r="H92" s="6">
        <f>H93+H126</f>
        <v>24864949</v>
      </c>
      <c r="I92" s="6">
        <f>I93+I126</f>
        <v>21965391</v>
      </c>
    </row>
    <row r="93" spans="1:11" ht="22.5" x14ac:dyDescent="0.25">
      <c r="B93" s="5" t="s">
        <v>30</v>
      </c>
      <c r="C93" s="5" t="s">
        <v>31</v>
      </c>
      <c r="D93" s="6">
        <f>D94+D102+D113+D123</f>
        <v>34569000</v>
      </c>
      <c r="E93" s="6">
        <f>E94+E102+E113+E123</f>
        <v>20556066</v>
      </c>
      <c r="F93" s="6">
        <f t="shared" si="10"/>
        <v>25275691</v>
      </c>
      <c r="G93" s="6">
        <f>G94+G102+G113+G123</f>
        <v>4157679</v>
      </c>
      <c r="H93" s="6">
        <f>H94+H102+H113+H123</f>
        <v>21118012</v>
      </c>
      <c r="I93" s="6">
        <f>I94+I102+I113+I123</f>
        <v>19721655</v>
      </c>
    </row>
    <row r="94" spans="1:11" ht="22.5" x14ac:dyDescent="0.25">
      <c r="B94" s="5" t="s">
        <v>33</v>
      </c>
      <c r="C94" s="5" t="s">
        <v>34</v>
      </c>
      <c r="D94" s="6">
        <f>+D95</f>
        <v>12461000</v>
      </c>
      <c r="E94" s="6">
        <f>+E95</f>
        <v>7062066</v>
      </c>
      <c r="F94" s="6">
        <f t="shared" si="10"/>
        <v>6825180</v>
      </c>
      <c r="G94" s="6">
        <f>+G95</f>
        <v>0</v>
      </c>
      <c r="H94" s="6">
        <f>+H95</f>
        <v>6825180</v>
      </c>
      <c r="I94" s="6">
        <f>+I95</f>
        <v>6825180</v>
      </c>
    </row>
    <row r="95" spans="1:11" ht="33" x14ac:dyDescent="0.25">
      <c r="B95" s="5" t="s">
        <v>36</v>
      </c>
      <c r="C95" s="5" t="s">
        <v>37</v>
      </c>
      <c r="D95" s="6">
        <f>D96+D98</f>
        <v>12461000</v>
      </c>
      <c r="E95" s="6">
        <f>E96+E98</f>
        <v>7062066</v>
      </c>
      <c r="F95" s="6">
        <f t="shared" si="10"/>
        <v>6825180</v>
      </c>
      <c r="G95" s="6">
        <f>G96+G98</f>
        <v>0</v>
      </c>
      <c r="H95" s="6">
        <f>H96+H98</f>
        <v>6825180</v>
      </c>
      <c r="I95" s="6">
        <f>I96+I98</f>
        <v>6825180</v>
      </c>
    </row>
    <row r="96" spans="1:11" x14ac:dyDescent="0.25">
      <c r="B96" s="5" t="s">
        <v>39</v>
      </c>
      <c r="C96" s="5" t="s">
        <v>40</v>
      </c>
      <c r="D96" s="6">
        <f>+D97</f>
        <v>26000</v>
      </c>
      <c r="E96" s="6">
        <f>+E97</f>
        <v>14000</v>
      </c>
      <c r="F96" s="6">
        <f t="shared" si="10"/>
        <v>18369</v>
      </c>
      <c r="G96" s="6">
        <f>+G97</f>
        <v>0</v>
      </c>
      <c r="H96" s="6">
        <f>+H97</f>
        <v>18369</v>
      </c>
      <c r="I96" s="6">
        <f>+I97</f>
        <v>18369</v>
      </c>
    </row>
    <row r="97" spans="2:9" ht="22.5" x14ac:dyDescent="0.25">
      <c r="B97" s="5" t="s">
        <v>42</v>
      </c>
      <c r="C97" s="5" t="s">
        <v>43</v>
      </c>
      <c r="D97" s="6">
        <v>26000</v>
      </c>
      <c r="E97" s="6">
        <v>14000</v>
      </c>
      <c r="F97" s="6">
        <f t="shared" si="10"/>
        <v>18369</v>
      </c>
      <c r="G97" s="6">
        <v>0</v>
      </c>
      <c r="H97" s="6">
        <v>18369</v>
      </c>
      <c r="I97" s="6">
        <v>18369</v>
      </c>
    </row>
    <row r="98" spans="2:9" ht="22.5" x14ac:dyDescent="0.25">
      <c r="B98" s="5" t="s">
        <v>45</v>
      </c>
      <c r="C98" s="5" t="s">
        <v>46</v>
      </c>
      <c r="D98" s="6">
        <f>D99+D100+D101</f>
        <v>12435000</v>
      </c>
      <c r="E98" s="6">
        <f>E99+E100+E101</f>
        <v>7048066</v>
      </c>
      <c r="F98" s="6">
        <f t="shared" si="10"/>
        <v>6806811</v>
      </c>
      <c r="G98" s="6">
        <f>G99+G100+G101</f>
        <v>0</v>
      </c>
      <c r="H98" s="6">
        <f>H99+H100+H101</f>
        <v>6806811</v>
      </c>
      <c r="I98" s="6">
        <f>I99+I100+I101</f>
        <v>6806811</v>
      </c>
    </row>
    <row r="99" spans="2:9" x14ac:dyDescent="0.25">
      <c r="B99" s="5" t="s">
        <v>48</v>
      </c>
      <c r="C99" s="5" t="s">
        <v>49</v>
      </c>
      <c r="D99" s="6">
        <v>10409000</v>
      </c>
      <c r="E99" s="6">
        <v>5422066</v>
      </c>
      <c r="F99" s="6">
        <f t="shared" si="10"/>
        <v>5692716</v>
      </c>
      <c r="G99" s="6">
        <v>0</v>
      </c>
      <c r="H99" s="6">
        <v>5692716</v>
      </c>
      <c r="I99" s="6">
        <v>5692716</v>
      </c>
    </row>
    <row r="100" spans="2:9" ht="22.5" x14ac:dyDescent="0.25">
      <c r="B100" s="5" t="s">
        <v>51</v>
      </c>
      <c r="C100" s="5" t="s">
        <v>52</v>
      </c>
      <c r="D100" s="6">
        <v>826000</v>
      </c>
      <c r="E100" s="6">
        <v>426000</v>
      </c>
      <c r="F100" s="6">
        <f t="shared" si="10"/>
        <v>456945</v>
      </c>
      <c r="G100" s="6">
        <v>0</v>
      </c>
      <c r="H100" s="6">
        <v>456945</v>
      </c>
      <c r="I100" s="6">
        <v>456945</v>
      </c>
    </row>
    <row r="101" spans="2:9" ht="22.5" x14ac:dyDescent="0.25">
      <c r="B101" s="5" t="s">
        <v>54</v>
      </c>
      <c r="C101" s="5" t="s">
        <v>55</v>
      </c>
      <c r="D101" s="6">
        <v>1200000</v>
      </c>
      <c r="E101" s="6">
        <v>1200000</v>
      </c>
      <c r="F101" s="6">
        <f t="shared" si="10"/>
        <v>657150</v>
      </c>
      <c r="G101" s="6">
        <v>0</v>
      </c>
      <c r="H101" s="6">
        <v>657150</v>
      </c>
      <c r="I101" s="6">
        <v>657150</v>
      </c>
    </row>
    <row r="102" spans="2:9" ht="22.5" x14ac:dyDescent="0.25">
      <c r="B102" s="5" t="s">
        <v>57</v>
      </c>
      <c r="C102" s="5" t="s">
        <v>58</v>
      </c>
      <c r="D102" s="6">
        <f>D103</f>
        <v>3835000</v>
      </c>
      <c r="E102" s="6">
        <f>E103</f>
        <v>2873000</v>
      </c>
      <c r="F102" s="6">
        <f t="shared" si="10"/>
        <v>7578259</v>
      </c>
      <c r="G102" s="6">
        <f>G103</f>
        <v>3285295</v>
      </c>
      <c r="H102" s="6">
        <f>H103</f>
        <v>4292964</v>
      </c>
      <c r="I102" s="6">
        <f>I103</f>
        <v>3413515</v>
      </c>
    </row>
    <row r="103" spans="2:9" ht="22.5" x14ac:dyDescent="0.25">
      <c r="B103" s="5" t="s">
        <v>60</v>
      </c>
      <c r="C103" s="5" t="s">
        <v>61</v>
      </c>
      <c r="D103" s="6">
        <f>D104+D107+D111+D112</f>
        <v>3835000</v>
      </c>
      <c r="E103" s="6">
        <f>E104+E107+E111+E112</f>
        <v>2873000</v>
      </c>
      <c r="F103" s="6">
        <f t="shared" si="10"/>
        <v>7578259</v>
      </c>
      <c r="G103" s="6">
        <f>G104+G107+G111+G112</f>
        <v>3285295</v>
      </c>
      <c r="H103" s="6">
        <f>H104+H107+H111+H112</f>
        <v>4292964</v>
      </c>
      <c r="I103" s="6">
        <f>I104+I107+I111+I112</f>
        <v>3413515</v>
      </c>
    </row>
    <row r="104" spans="2:9" ht="22.5" x14ac:dyDescent="0.25">
      <c r="B104" s="5" t="s">
        <v>63</v>
      </c>
      <c r="C104" s="5" t="s">
        <v>64</v>
      </c>
      <c r="D104" s="6">
        <f>D105+D106</f>
        <v>2356000</v>
      </c>
      <c r="E104" s="6">
        <f>E105+E106</f>
        <v>1758000</v>
      </c>
      <c r="F104" s="6">
        <f t="shared" si="10"/>
        <v>5084666</v>
      </c>
      <c r="G104" s="6">
        <f>G105+G106</f>
        <v>2486848</v>
      </c>
      <c r="H104" s="6">
        <f>H105+H106</f>
        <v>2597818</v>
      </c>
      <c r="I104" s="6">
        <f>I105+I106</f>
        <v>2147071</v>
      </c>
    </row>
    <row r="105" spans="2:9" x14ac:dyDescent="0.25">
      <c r="B105" s="5" t="s">
        <v>66</v>
      </c>
      <c r="C105" s="5" t="s">
        <v>67</v>
      </c>
      <c r="D105" s="6">
        <v>897000</v>
      </c>
      <c r="E105" s="6">
        <v>700000</v>
      </c>
      <c r="F105" s="6">
        <f t="shared" si="10"/>
        <v>1436775</v>
      </c>
      <c r="G105" s="6">
        <v>395152</v>
      </c>
      <c r="H105" s="6">
        <v>1041623</v>
      </c>
      <c r="I105" s="6">
        <v>901519</v>
      </c>
    </row>
    <row r="106" spans="2:9" x14ac:dyDescent="0.25">
      <c r="B106" s="5" t="s">
        <v>69</v>
      </c>
      <c r="C106" s="5" t="s">
        <v>70</v>
      </c>
      <c r="D106" s="6">
        <v>1459000</v>
      </c>
      <c r="E106" s="6">
        <v>1058000</v>
      </c>
      <c r="F106" s="6">
        <f t="shared" si="10"/>
        <v>3647891</v>
      </c>
      <c r="G106" s="6">
        <v>2091696</v>
      </c>
      <c r="H106" s="6">
        <v>1556195</v>
      </c>
      <c r="I106" s="6">
        <v>1245552</v>
      </c>
    </row>
    <row r="107" spans="2:9" ht="22.5" x14ac:dyDescent="0.25">
      <c r="B107" s="5" t="s">
        <v>72</v>
      </c>
      <c r="C107" s="5" t="s">
        <v>73</v>
      </c>
      <c r="D107" s="6">
        <f>D108+D109+D110</f>
        <v>1085000</v>
      </c>
      <c r="E107" s="6">
        <f>E108+E109+E110</f>
        <v>870000</v>
      </c>
      <c r="F107" s="6">
        <f t="shared" si="10"/>
        <v>2197480</v>
      </c>
      <c r="G107" s="6">
        <f>G108+G109+G110</f>
        <v>677514</v>
      </c>
      <c r="H107" s="6">
        <f>H108+H109+H110</f>
        <v>1519966</v>
      </c>
      <c r="I107" s="6">
        <f>I108+I109+I110</f>
        <v>1130817</v>
      </c>
    </row>
    <row r="108" spans="2:9" ht="22.5" x14ac:dyDescent="0.25">
      <c r="B108" s="5" t="s">
        <v>75</v>
      </c>
      <c r="C108" s="5" t="s">
        <v>76</v>
      </c>
      <c r="D108" s="6">
        <v>657000</v>
      </c>
      <c r="E108" s="6">
        <v>550000</v>
      </c>
      <c r="F108" s="6">
        <f t="shared" si="10"/>
        <v>1233072</v>
      </c>
      <c r="G108" s="6">
        <v>366173</v>
      </c>
      <c r="H108" s="6">
        <v>866899</v>
      </c>
      <c r="I108" s="6">
        <v>742362</v>
      </c>
    </row>
    <row r="109" spans="2:9" ht="22.5" x14ac:dyDescent="0.25">
      <c r="B109" s="5" t="s">
        <v>78</v>
      </c>
      <c r="C109" s="5" t="s">
        <v>79</v>
      </c>
      <c r="D109" s="6">
        <v>178000</v>
      </c>
      <c r="E109" s="6">
        <v>120000</v>
      </c>
      <c r="F109" s="6">
        <f t="shared" si="10"/>
        <v>579052</v>
      </c>
      <c r="G109" s="6">
        <v>311341</v>
      </c>
      <c r="H109" s="6">
        <v>267711</v>
      </c>
      <c r="I109" s="6">
        <v>180608</v>
      </c>
    </row>
    <row r="110" spans="2:9" x14ac:dyDescent="0.25">
      <c r="B110" s="5" t="s">
        <v>81</v>
      </c>
      <c r="C110" s="5" t="s">
        <v>82</v>
      </c>
      <c r="D110" s="6">
        <v>250000</v>
      </c>
      <c r="E110" s="6">
        <v>200000</v>
      </c>
      <c r="F110" s="6">
        <f t="shared" si="10"/>
        <v>385356</v>
      </c>
      <c r="G110" s="6">
        <v>0</v>
      </c>
      <c r="H110" s="6">
        <v>385356</v>
      </c>
      <c r="I110" s="6">
        <v>207847</v>
      </c>
    </row>
    <row r="111" spans="2:9" x14ac:dyDescent="0.25">
      <c r="B111" s="5" t="s">
        <v>84</v>
      </c>
      <c r="C111" s="5" t="s">
        <v>85</v>
      </c>
      <c r="D111" s="6">
        <v>218000</v>
      </c>
      <c r="E111" s="6">
        <v>120000</v>
      </c>
      <c r="F111" s="6">
        <f t="shared" si="10"/>
        <v>158637</v>
      </c>
      <c r="G111" s="6">
        <v>72932</v>
      </c>
      <c r="H111" s="6">
        <v>85705</v>
      </c>
      <c r="I111" s="6">
        <v>92342</v>
      </c>
    </row>
    <row r="112" spans="2:9" x14ac:dyDescent="0.25">
      <c r="B112" s="5" t="s">
        <v>87</v>
      </c>
      <c r="C112" s="5" t="s">
        <v>88</v>
      </c>
      <c r="D112" s="6">
        <v>176000</v>
      </c>
      <c r="E112" s="6">
        <v>125000</v>
      </c>
      <c r="F112" s="6">
        <f t="shared" si="10"/>
        <v>137476</v>
      </c>
      <c r="G112" s="6">
        <v>48001</v>
      </c>
      <c r="H112" s="6">
        <v>89475</v>
      </c>
      <c r="I112" s="6">
        <v>43285</v>
      </c>
    </row>
    <row r="113" spans="2:9" ht="22.5" x14ac:dyDescent="0.25">
      <c r="B113" s="5" t="s">
        <v>90</v>
      </c>
      <c r="C113" s="5" t="s">
        <v>91</v>
      </c>
      <c r="D113" s="6">
        <f>D114+D117</f>
        <v>18273000</v>
      </c>
      <c r="E113" s="6">
        <f>E114+E117</f>
        <v>10621000</v>
      </c>
      <c r="F113" s="6">
        <f t="shared" si="10"/>
        <v>10870736</v>
      </c>
      <c r="G113" s="6">
        <f>G114+G117</f>
        <v>872047</v>
      </c>
      <c r="H113" s="6">
        <f>H114+H117</f>
        <v>9998689</v>
      </c>
      <c r="I113" s="6">
        <f>I114+I117</f>
        <v>9482645</v>
      </c>
    </row>
    <row r="114" spans="2:9" ht="22.5" x14ac:dyDescent="0.25">
      <c r="B114" s="5" t="s">
        <v>93</v>
      </c>
      <c r="C114" s="5" t="s">
        <v>94</v>
      </c>
      <c r="D114" s="6">
        <f>+D115+D116</f>
        <v>16726000</v>
      </c>
      <c r="E114" s="6">
        <f>+E115+E116</f>
        <v>9478000</v>
      </c>
      <c r="F114" s="6">
        <f t="shared" si="10"/>
        <v>8107788</v>
      </c>
      <c r="G114" s="6">
        <f>+G115+G116</f>
        <v>0</v>
      </c>
      <c r="H114" s="6">
        <f>+H115+H116</f>
        <v>8107788</v>
      </c>
      <c r="I114" s="6">
        <f>+I115+I116</f>
        <v>8107788</v>
      </c>
    </row>
    <row r="115" spans="2:9" ht="43.5" x14ac:dyDescent="0.25">
      <c r="B115" s="5" t="s">
        <v>96</v>
      </c>
      <c r="C115" s="5" t="s">
        <v>97</v>
      </c>
      <c r="D115" s="6">
        <v>5856000</v>
      </c>
      <c r="E115" s="6">
        <v>2838000</v>
      </c>
      <c r="F115" s="6">
        <f t="shared" si="10"/>
        <v>2526738</v>
      </c>
      <c r="G115" s="6">
        <v>0</v>
      </c>
      <c r="H115" s="6">
        <v>2526738</v>
      </c>
      <c r="I115" s="6">
        <v>2526738</v>
      </c>
    </row>
    <row r="116" spans="2:9" ht="22.5" x14ac:dyDescent="0.25">
      <c r="B116" s="5" t="s">
        <v>99</v>
      </c>
      <c r="C116" s="5" t="s">
        <v>100</v>
      </c>
      <c r="D116" s="6">
        <v>10870000</v>
      </c>
      <c r="E116" s="6">
        <v>6640000</v>
      </c>
      <c r="F116" s="6">
        <f t="shared" si="10"/>
        <v>5581050</v>
      </c>
      <c r="G116" s="6">
        <v>0</v>
      </c>
      <c r="H116" s="6">
        <v>5581050</v>
      </c>
      <c r="I116" s="6">
        <v>5581050</v>
      </c>
    </row>
    <row r="117" spans="2:9" ht="33" x14ac:dyDescent="0.25">
      <c r="B117" s="5" t="s">
        <v>102</v>
      </c>
      <c r="C117" s="5" t="s">
        <v>103</v>
      </c>
      <c r="D117" s="6">
        <f>D118+D121+D122</f>
        <v>1547000</v>
      </c>
      <c r="E117" s="6">
        <f>E118+E121+E122</f>
        <v>1143000</v>
      </c>
      <c r="F117" s="6">
        <f t="shared" si="10"/>
        <v>2762948</v>
      </c>
      <c r="G117" s="6">
        <f>G118+G121+G122</f>
        <v>872047</v>
      </c>
      <c r="H117" s="6">
        <f>H118+H121+H122</f>
        <v>1890901</v>
      </c>
      <c r="I117" s="6">
        <f>I118+I121+I122</f>
        <v>1374857</v>
      </c>
    </row>
    <row r="118" spans="2:9" ht="22.5" x14ac:dyDescent="0.25">
      <c r="B118" s="5" t="s">
        <v>105</v>
      </c>
      <c r="C118" s="5" t="s">
        <v>106</v>
      </c>
      <c r="D118" s="6">
        <f>D119+D120</f>
        <v>1125000</v>
      </c>
      <c r="E118" s="6">
        <f>E119+E120</f>
        <v>928000</v>
      </c>
      <c r="F118" s="6">
        <f t="shared" si="10"/>
        <v>2299810</v>
      </c>
      <c r="G118" s="6">
        <f>G119+G120</f>
        <v>779364</v>
      </c>
      <c r="H118" s="6">
        <f>H119+H120</f>
        <v>1520446</v>
      </c>
      <c r="I118" s="6">
        <f>I119+I120</f>
        <v>1050559</v>
      </c>
    </row>
    <row r="119" spans="2:9" ht="22.5" x14ac:dyDescent="0.25">
      <c r="B119" s="5" t="s">
        <v>108</v>
      </c>
      <c r="C119" s="5" t="s">
        <v>109</v>
      </c>
      <c r="D119" s="6">
        <v>839000</v>
      </c>
      <c r="E119" s="6">
        <v>768000</v>
      </c>
      <c r="F119" s="6">
        <f t="shared" si="10"/>
        <v>1486572</v>
      </c>
      <c r="G119" s="6">
        <v>399578</v>
      </c>
      <c r="H119" s="6">
        <v>1086994</v>
      </c>
      <c r="I119" s="6">
        <v>779325</v>
      </c>
    </row>
    <row r="120" spans="2:9" ht="22.5" x14ac:dyDescent="0.25">
      <c r="B120" s="5" t="s">
        <v>111</v>
      </c>
      <c r="C120" s="5" t="s">
        <v>112</v>
      </c>
      <c r="D120" s="6">
        <v>286000</v>
      </c>
      <c r="E120" s="6">
        <v>160000</v>
      </c>
      <c r="F120" s="6">
        <f t="shared" si="10"/>
        <v>813238</v>
      </c>
      <c r="G120" s="6">
        <v>379786</v>
      </c>
      <c r="H120" s="6">
        <v>433452</v>
      </c>
      <c r="I120" s="6">
        <v>271234</v>
      </c>
    </row>
    <row r="121" spans="2:9" ht="22.5" x14ac:dyDescent="0.25">
      <c r="B121" s="5" t="s">
        <v>114</v>
      </c>
      <c r="C121" s="5" t="s">
        <v>115</v>
      </c>
      <c r="D121" s="6">
        <v>375000</v>
      </c>
      <c r="E121" s="6">
        <v>190000</v>
      </c>
      <c r="F121" s="6">
        <f t="shared" si="10"/>
        <v>391595</v>
      </c>
      <c r="G121" s="6">
        <v>59405</v>
      </c>
      <c r="H121" s="6">
        <v>332190</v>
      </c>
      <c r="I121" s="6">
        <v>291605</v>
      </c>
    </row>
    <row r="122" spans="2:9" ht="33" x14ac:dyDescent="0.25">
      <c r="B122" s="5" t="s">
        <v>117</v>
      </c>
      <c r="C122" s="5" t="s">
        <v>118</v>
      </c>
      <c r="D122" s="6">
        <v>47000</v>
      </c>
      <c r="E122" s="6">
        <v>25000</v>
      </c>
      <c r="F122" s="6">
        <f t="shared" si="10"/>
        <v>71543</v>
      </c>
      <c r="G122" s="6">
        <v>33278</v>
      </c>
      <c r="H122" s="6">
        <v>38265</v>
      </c>
      <c r="I122" s="6">
        <v>32693</v>
      </c>
    </row>
    <row r="123" spans="2:9" ht="22.5" x14ac:dyDescent="0.25">
      <c r="B123" s="5" t="s">
        <v>120</v>
      </c>
      <c r="C123" s="5" t="s">
        <v>121</v>
      </c>
      <c r="D123" s="6">
        <f>D124</f>
        <v>0</v>
      </c>
      <c r="E123" s="6">
        <f>E124</f>
        <v>0</v>
      </c>
      <c r="F123" s="6">
        <f t="shared" si="10"/>
        <v>1516</v>
      </c>
      <c r="G123" s="6">
        <f t="shared" ref="G123:I124" si="11">G124</f>
        <v>337</v>
      </c>
      <c r="H123" s="6">
        <f t="shared" si="11"/>
        <v>1179</v>
      </c>
      <c r="I123" s="6">
        <f t="shared" si="11"/>
        <v>315</v>
      </c>
    </row>
    <row r="124" spans="2:9" x14ac:dyDescent="0.25">
      <c r="B124" s="5" t="s">
        <v>123</v>
      </c>
      <c r="C124" s="5" t="s">
        <v>124</v>
      </c>
      <c r="D124" s="6">
        <f>D125</f>
        <v>0</v>
      </c>
      <c r="E124" s="6">
        <f>E125</f>
        <v>0</v>
      </c>
      <c r="F124" s="6">
        <f t="shared" si="10"/>
        <v>1516</v>
      </c>
      <c r="G124" s="6">
        <f t="shared" si="11"/>
        <v>337</v>
      </c>
      <c r="H124" s="6">
        <f t="shared" si="11"/>
        <v>1179</v>
      </c>
      <c r="I124" s="6">
        <f t="shared" si="11"/>
        <v>315</v>
      </c>
    </row>
    <row r="125" spans="2:9" x14ac:dyDescent="0.25">
      <c r="B125" s="5" t="s">
        <v>126</v>
      </c>
      <c r="C125" s="5" t="s">
        <v>127</v>
      </c>
      <c r="D125" s="6">
        <v>0</v>
      </c>
      <c r="E125" s="6">
        <v>0</v>
      </c>
      <c r="F125" s="6">
        <f t="shared" si="10"/>
        <v>1516</v>
      </c>
      <c r="G125" s="6">
        <v>337</v>
      </c>
      <c r="H125" s="6">
        <v>1179</v>
      </c>
      <c r="I125" s="6">
        <v>315</v>
      </c>
    </row>
    <row r="126" spans="2:9" x14ac:dyDescent="0.25">
      <c r="B126" s="5" t="s">
        <v>129</v>
      </c>
      <c r="C126" s="5" t="s">
        <v>130</v>
      </c>
      <c r="D126" s="6">
        <f>D127+D131</f>
        <v>-656930</v>
      </c>
      <c r="E126" s="6">
        <f>E127+E131</f>
        <v>305437</v>
      </c>
      <c r="F126" s="6">
        <f t="shared" si="10"/>
        <v>7268929</v>
      </c>
      <c r="G126" s="6">
        <f>G127+G131</f>
        <v>3521992</v>
      </c>
      <c r="H126" s="6">
        <f>H127+H131</f>
        <v>3746937</v>
      </c>
      <c r="I126" s="6">
        <f>I127+I131</f>
        <v>2243736</v>
      </c>
    </row>
    <row r="127" spans="2:9" ht="22.5" x14ac:dyDescent="0.25">
      <c r="B127" s="5" t="s">
        <v>132</v>
      </c>
      <c r="C127" s="5" t="s">
        <v>133</v>
      </c>
      <c r="D127" s="6">
        <f>D128</f>
        <v>2400000</v>
      </c>
      <c r="E127" s="6">
        <f>E128</f>
        <v>2000000</v>
      </c>
      <c r="F127" s="6">
        <f t="shared" si="10"/>
        <v>4311785</v>
      </c>
      <c r="G127" s="6">
        <f>G128</f>
        <v>2431195</v>
      </c>
      <c r="H127" s="6">
        <f>H128</f>
        <v>1880590</v>
      </c>
      <c r="I127" s="6">
        <f>I128</f>
        <v>1121891</v>
      </c>
    </row>
    <row r="128" spans="2:9" ht="22.5" x14ac:dyDescent="0.25">
      <c r="B128" s="5" t="s">
        <v>135</v>
      </c>
      <c r="C128" s="5" t="s">
        <v>136</v>
      </c>
      <c r="D128" s="6">
        <f>+D129</f>
        <v>2400000</v>
      </c>
      <c r="E128" s="6">
        <f>+E129</f>
        <v>2000000</v>
      </c>
      <c r="F128" s="6">
        <f t="shared" si="10"/>
        <v>4311785</v>
      </c>
      <c r="G128" s="6">
        <f t="shared" ref="G128:I129" si="12">+G129</f>
        <v>2431195</v>
      </c>
      <c r="H128" s="6">
        <f t="shared" si="12"/>
        <v>1880590</v>
      </c>
      <c r="I128" s="6">
        <f t="shared" si="12"/>
        <v>1121891</v>
      </c>
    </row>
    <row r="129" spans="2:9" x14ac:dyDescent="0.25">
      <c r="B129" s="5" t="s">
        <v>138</v>
      </c>
      <c r="C129" s="5" t="s">
        <v>139</v>
      </c>
      <c r="D129" s="6">
        <f>+D130</f>
        <v>2400000</v>
      </c>
      <c r="E129" s="6">
        <f>+E130</f>
        <v>2000000</v>
      </c>
      <c r="F129" s="6">
        <f t="shared" si="10"/>
        <v>4311785</v>
      </c>
      <c r="G129" s="6">
        <f t="shared" si="12"/>
        <v>2431195</v>
      </c>
      <c r="H129" s="6">
        <f t="shared" si="12"/>
        <v>1880590</v>
      </c>
      <c r="I129" s="6">
        <f t="shared" si="12"/>
        <v>1121891</v>
      </c>
    </row>
    <row r="130" spans="2:9" ht="22.5" x14ac:dyDescent="0.25">
      <c r="B130" s="5" t="s">
        <v>141</v>
      </c>
      <c r="C130" s="5" t="s">
        <v>142</v>
      </c>
      <c r="D130" s="6">
        <v>2400000</v>
      </c>
      <c r="E130" s="6">
        <v>2000000</v>
      </c>
      <c r="F130" s="6">
        <f t="shared" si="10"/>
        <v>4311785</v>
      </c>
      <c r="G130" s="6">
        <v>2431195</v>
      </c>
      <c r="H130" s="6">
        <v>1880590</v>
      </c>
      <c r="I130" s="6">
        <v>1121891</v>
      </c>
    </row>
    <row r="131" spans="2:9" ht="22.5" x14ac:dyDescent="0.25">
      <c r="B131" s="5" t="s">
        <v>144</v>
      </c>
      <c r="C131" s="5" t="s">
        <v>145</v>
      </c>
      <c r="D131" s="6">
        <f>D132+D135+D137+D140+D143</f>
        <v>-3056930</v>
      </c>
      <c r="E131" s="6">
        <f>E132+E135+E137+E140+E143</f>
        <v>-1694563</v>
      </c>
      <c r="F131" s="6">
        <f t="shared" si="10"/>
        <v>2957144</v>
      </c>
      <c r="G131" s="6">
        <f>G132+G135+G137+G140+G143</f>
        <v>1090797</v>
      </c>
      <c r="H131" s="6">
        <f>H132+H135+H137+H140+H143</f>
        <v>1866347</v>
      </c>
      <c r="I131" s="6">
        <f>I132+I135+I137+I140+I143</f>
        <v>1121845</v>
      </c>
    </row>
    <row r="132" spans="2:9" ht="43.5" x14ac:dyDescent="0.25">
      <c r="B132" s="5" t="s">
        <v>147</v>
      </c>
      <c r="C132" s="5" t="s">
        <v>148</v>
      </c>
      <c r="D132" s="6">
        <f>D133+D134</f>
        <v>3981200</v>
      </c>
      <c r="E132" s="6">
        <f>E133+E134</f>
        <v>3199200</v>
      </c>
      <c r="F132" s="6">
        <f t="shared" si="10"/>
        <v>1408851</v>
      </c>
      <c r="G132" s="6">
        <f>G133+G134</f>
        <v>40812</v>
      </c>
      <c r="H132" s="6">
        <f>H133+H134</f>
        <v>1368039</v>
      </c>
      <c r="I132" s="6">
        <f>I133+I134</f>
        <v>1394127</v>
      </c>
    </row>
    <row r="133" spans="2:9" x14ac:dyDescent="0.25">
      <c r="B133" s="5" t="s">
        <v>150</v>
      </c>
      <c r="C133" s="5" t="s">
        <v>151</v>
      </c>
      <c r="D133" s="6">
        <v>1382000</v>
      </c>
      <c r="E133" s="6">
        <v>1100000</v>
      </c>
      <c r="F133" s="6">
        <f t="shared" si="10"/>
        <v>506998</v>
      </c>
      <c r="G133" s="6">
        <v>0</v>
      </c>
      <c r="H133" s="6">
        <v>506998</v>
      </c>
      <c r="I133" s="6">
        <v>506998</v>
      </c>
    </row>
    <row r="134" spans="2:9" ht="22.5" x14ac:dyDescent="0.25">
      <c r="B134" s="5" t="s">
        <v>153</v>
      </c>
      <c r="C134" s="5" t="s">
        <v>154</v>
      </c>
      <c r="D134" s="6">
        <v>2599200</v>
      </c>
      <c r="E134" s="6">
        <v>2099200</v>
      </c>
      <c r="F134" s="6">
        <f t="shared" si="10"/>
        <v>901853</v>
      </c>
      <c r="G134" s="6">
        <v>40812</v>
      </c>
      <c r="H134" s="6">
        <v>861041</v>
      </c>
      <c r="I134" s="6">
        <v>887129</v>
      </c>
    </row>
    <row r="135" spans="2:9" ht="22.5" x14ac:dyDescent="0.25">
      <c r="B135" s="5" t="s">
        <v>156</v>
      </c>
      <c r="C135" s="5" t="s">
        <v>157</v>
      </c>
      <c r="D135" s="6">
        <f>D136</f>
        <v>2000</v>
      </c>
      <c r="E135" s="6">
        <f>E136</f>
        <v>2000</v>
      </c>
      <c r="F135" s="6">
        <f t="shared" si="10"/>
        <v>583</v>
      </c>
      <c r="G135" s="6">
        <f>G136</f>
        <v>0</v>
      </c>
      <c r="H135" s="6">
        <f>H136</f>
        <v>583</v>
      </c>
      <c r="I135" s="6">
        <f>I136</f>
        <v>583</v>
      </c>
    </row>
    <row r="136" spans="2:9" x14ac:dyDescent="0.25">
      <c r="B136" s="5" t="s">
        <v>159</v>
      </c>
      <c r="C136" s="5" t="s">
        <v>160</v>
      </c>
      <c r="D136" s="6">
        <v>2000</v>
      </c>
      <c r="E136" s="6">
        <v>2000</v>
      </c>
      <c r="F136" s="6">
        <f t="shared" si="10"/>
        <v>583</v>
      </c>
      <c r="G136" s="6">
        <v>0</v>
      </c>
      <c r="H136" s="6">
        <v>583</v>
      </c>
      <c r="I136" s="6">
        <v>583</v>
      </c>
    </row>
    <row r="137" spans="2:9" ht="22.5" x14ac:dyDescent="0.25">
      <c r="B137" s="5" t="s">
        <v>162</v>
      </c>
      <c r="C137" s="5" t="s">
        <v>163</v>
      </c>
      <c r="D137" s="6">
        <f>D138</f>
        <v>603000</v>
      </c>
      <c r="E137" s="6">
        <f>E138</f>
        <v>300000</v>
      </c>
      <c r="F137" s="6">
        <f t="shared" si="10"/>
        <v>2168414</v>
      </c>
      <c r="G137" s="6">
        <f t="shared" ref="G137:I138" si="13">G138</f>
        <v>1045443</v>
      </c>
      <c r="H137" s="6">
        <f t="shared" si="13"/>
        <v>1122971</v>
      </c>
      <c r="I137" s="6">
        <f t="shared" si="13"/>
        <v>353031</v>
      </c>
    </row>
    <row r="138" spans="2:9" ht="22.5" x14ac:dyDescent="0.25">
      <c r="B138" s="5" t="s">
        <v>165</v>
      </c>
      <c r="C138" s="5" t="s">
        <v>166</v>
      </c>
      <c r="D138" s="6">
        <f>D139</f>
        <v>603000</v>
      </c>
      <c r="E138" s="6">
        <f>E139</f>
        <v>300000</v>
      </c>
      <c r="F138" s="6">
        <f t="shared" si="10"/>
        <v>2168414</v>
      </c>
      <c r="G138" s="6">
        <f t="shared" si="13"/>
        <v>1045443</v>
      </c>
      <c r="H138" s="6">
        <f t="shared" si="13"/>
        <v>1122971</v>
      </c>
      <c r="I138" s="6">
        <f t="shared" si="13"/>
        <v>353031</v>
      </c>
    </row>
    <row r="139" spans="2:9" ht="22.5" x14ac:dyDescent="0.25">
      <c r="B139" s="5" t="s">
        <v>168</v>
      </c>
      <c r="C139" s="5" t="s">
        <v>169</v>
      </c>
      <c r="D139" s="6">
        <v>603000</v>
      </c>
      <c r="E139" s="6">
        <v>300000</v>
      </c>
      <c r="F139" s="6">
        <f t="shared" si="10"/>
        <v>2168414</v>
      </c>
      <c r="G139" s="6">
        <v>1045443</v>
      </c>
      <c r="H139" s="6">
        <v>1122971</v>
      </c>
      <c r="I139" s="6">
        <v>353031</v>
      </c>
    </row>
    <row r="140" spans="2:9" ht="33" x14ac:dyDescent="0.25">
      <c r="B140" s="5" t="s">
        <v>171</v>
      </c>
      <c r="C140" s="5" t="s">
        <v>172</v>
      </c>
      <c r="D140" s="6">
        <f>+D141+D142</f>
        <v>55000</v>
      </c>
      <c r="E140" s="6">
        <f>+E141+E142</f>
        <v>31000</v>
      </c>
      <c r="F140" s="6">
        <f t="shared" si="10"/>
        <v>34525</v>
      </c>
      <c r="G140" s="6">
        <f>+G141+G142</f>
        <v>4542</v>
      </c>
      <c r="H140" s="6">
        <f>+H141+H142</f>
        <v>29983</v>
      </c>
      <c r="I140" s="6">
        <f>+I141+I142</f>
        <v>29333</v>
      </c>
    </row>
    <row r="141" spans="2:9" x14ac:dyDescent="0.25">
      <c r="B141" s="5" t="s">
        <v>174</v>
      </c>
      <c r="C141" s="5" t="s">
        <v>175</v>
      </c>
      <c r="D141" s="6">
        <v>7000</v>
      </c>
      <c r="E141" s="6">
        <v>4000</v>
      </c>
      <c r="F141" s="6">
        <f t="shared" si="10"/>
        <v>9747</v>
      </c>
      <c r="G141" s="6">
        <v>4542</v>
      </c>
      <c r="H141" s="6">
        <v>5205</v>
      </c>
      <c r="I141" s="6">
        <v>4555</v>
      </c>
    </row>
    <row r="142" spans="2:9" x14ac:dyDescent="0.25">
      <c r="B142" s="5" t="s">
        <v>177</v>
      </c>
      <c r="C142" s="5" t="s">
        <v>178</v>
      </c>
      <c r="D142" s="6">
        <v>48000</v>
      </c>
      <c r="E142" s="6">
        <v>27000</v>
      </c>
      <c r="F142" s="6">
        <f t="shared" si="10"/>
        <v>24778</v>
      </c>
      <c r="G142" s="6">
        <v>0</v>
      </c>
      <c r="H142" s="6">
        <v>24778</v>
      </c>
      <c r="I142" s="6">
        <v>24778</v>
      </c>
    </row>
    <row r="143" spans="2:9" ht="22.5" x14ac:dyDescent="0.25">
      <c r="B143" s="5" t="s">
        <v>180</v>
      </c>
      <c r="C143" s="5" t="s">
        <v>181</v>
      </c>
      <c r="D143" s="6">
        <f>+D144</f>
        <v>-7698130</v>
      </c>
      <c r="E143" s="6">
        <f>+E144</f>
        <v>-5226763</v>
      </c>
      <c r="F143" s="6">
        <f t="shared" si="10"/>
        <v>-655229</v>
      </c>
      <c r="G143" s="6">
        <f>+G144</f>
        <v>0</v>
      </c>
      <c r="H143" s="6">
        <f>+H144</f>
        <v>-655229</v>
      </c>
      <c r="I143" s="6">
        <f>+I144</f>
        <v>-655229</v>
      </c>
    </row>
    <row r="144" spans="2:9" ht="33" x14ac:dyDescent="0.25">
      <c r="B144" s="5" t="s">
        <v>183</v>
      </c>
      <c r="C144" s="5" t="s">
        <v>184</v>
      </c>
      <c r="D144" s="6">
        <v>-7698130</v>
      </c>
      <c r="E144" s="6">
        <v>-5226763</v>
      </c>
      <c r="F144" s="6">
        <f t="shared" si="10"/>
        <v>-655229</v>
      </c>
      <c r="G144" s="6">
        <v>0</v>
      </c>
      <c r="H144" s="6">
        <v>-655229</v>
      </c>
      <c r="I144" s="6">
        <v>-655229</v>
      </c>
    </row>
    <row r="145" spans="2:9" x14ac:dyDescent="0.25">
      <c r="B145" s="5" t="s">
        <v>204</v>
      </c>
      <c r="C145" s="5" t="s">
        <v>205</v>
      </c>
      <c r="D145" s="6">
        <f>D146</f>
        <v>802000</v>
      </c>
      <c r="E145" s="6">
        <f>E146</f>
        <v>397000</v>
      </c>
      <c r="F145" s="6">
        <f t="shared" si="10"/>
        <v>189973</v>
      </c>
      <c r="G145" s="6">
        <f t="shared" ref="G145:I146" si="14">G146</f>
        <v>0</v>
      </c>
      <c r="H145" s="6">
        <f t="shared" si="14"/>
        <v>189973</v>
      </c>
      <c r="I145" s="6">
        <f t="shared" si="14"/>
        <v>189973</v>
      </c>
    </row>
    <row r="146" spans="2:9" ht="22.5" x14ac:dyDescent="0.25">
      <c r="B146" s="5" t="s">
        <v>207</v>
      </c>
      <c r="C146" s="5" t="s">
        <v>208</v>
      </c>
      <c r="D146" s="6">
        <f>D147</f>
        <v>802000</v>
      </c>
      <c r="E146" s="6">
        <f>E147</f>
        <v>397000</v>
      </c>
      <c r="F146" s="6">
        <f t="shared" si="10"/>
        <v>189973</v>
      </c>
      <c r="G146" s="6">
        <f t="shared" si="14"/>
        <v>0</v>
      </c>
      <c r="H146" s="6">
        <f t="shared" si="14"/>
        <v>189973</v>
      </c>
      <c r="I146" s="6">
        <f t="shared" si="14"/>
        <v>189973</v>
      </c>
    </row>
    <row r="147" spans="2:9" ht="96" x14ac:dyDescent="0.25">
      <c r="B147" s="5" t="s">
        <v>210</v>
      </c>
      <c r="C147" s="5" t="s">
        <v>211</v>
      </c>
      <c r="D147" s="6">
        <f>+D148+D149</f>
        <v>802000</v>
      </c>
      <c r="E147" s="6">
        <f>+E148+E149</f>
        <v>397000</v>
      </c>
      <c r="F147" s="6">
        <f t="shared" si="10"/>
        <v>189973</v>
      </c>
      <c r="G147" s="6">
        <f>+G148+G149</f>
        <v>0</v>
      </c>
      <c r="H147" s="6">
        <f>+H148+H149</f>
        <v>189973</v>
      </c>
      <c r="I147" s="6">
        <f>+I148+I149</f>
        <v>189973</v>
      </c>
    </row>
    <row r="148" spans="2:9" ht="33" x14ac:dyDescent="0.25">
      <c r="B148" s="5" t="s">
        <v>213</v>
      </c>
      <c r="C148" s="5" t="s">
        <v>214</v>
      </c>
      <c r="D148" s="6">
        <v>2000</v>
      </c>
      <c r="E148" s="6">
        <v>2000</v>
      </c>
      <c r="F148" s="6">
        <f t="shared" si="10"/>
        <v>924</v>
      </c>
      <c r="G148" s="6">
        <v>0</v>
      </c>
      <c r="H148" s="6">
        <v>924</v>
      </c>
      <c r="I148" s="6">
        <v>924</v>
      </c>
    </row>
    <row r="149" spans="2:9" ht="22.5" x14ac:dyDescent="0.25">
      <c r="B149" s="5" t="s">
        <v>216</v>
      </c>
      <c r="C149" s="5" t="s">
        <v>217</v>
      </c>
      <c r="D149" s="6">
        <v>800000</v>
      </c>
      <c r="E149" s="6">
        <v>395000</v>
      </c>
      <c r="F149" s="6">
        <f t="shared" si="10"/>
        <v>189049</v>
      </c>
      <c r="G149" s="6">
        <v>0</v>
      </c>
      <c r="H149" s="6">
        <v>189049</v>
      </c>
      <c r="I149" s="6">
        <v>189049</v>
      </c>
    </row>
    <row r="152" spans="2:9" x14ac:dyDescent="0.25">
      <c r="B152" s="12" t="s">
        <v>290</v>
      </c>
      <c r="C152" s="12"/>
      <c r="D152" s="12"/>
      <c r="E152" s="12"/>
      <c r="F152" s="12"/>
      <c r="G152" s="12"/>
      <c r="H152" s="12"/>
      <c r="I152" s="12"/>
    </row>
    <row r="154" spans="2:9" ht="22.5" x14ac:dyDescent="0.25">
      <c r="B154" s="5" t="s">
        <v>274</v>
      </c>
      <c r="C154" s="5" t="s">
        <v>22</v>
      </c>
      <c r="D154" s="6">
        <f>D155+D161+D165+D170</f>
        <v>20803509</v>
      </c>
      <c r="E154" s="6">
        <f>E155+E161+E165+E170</f>
        <v>10810255</v>
      </c>
      <c r="F154" s="6">
        <f t="shared" ref="F154:F177" si="15">G154+H154</f>
        <v>4333857</v>
      </c>
      <c r="G154" s="6">
        <f>G155+G161+G165+G170</f>
        <v>27175</v>
      </c>
      <c r="H154" s="6">
        <f>H155+H161+H165+H170</f>
        <v>4306682</v>
      </c>
      <c r="I154" s="6">
        <f>I155+I161+I165+I170</f>
        <v>4207787</v>
      </c>
    </row>
    <row r="155" spans="2:9" x14ac:dyDescent="0.25">
      <c r="B155" s="5" t="s">
        <v>27</v>
      </c>
      <c r="C155" s="5" t="s">
        <v>28</v>
      </c>
      <c r="D155" s="6">
        <f t="shared" ref="D155:E157" si="16">+D156</f>
        <v>7698130</v>
      </c>
      <c r="E155" s="6">
        <f t="shared" si="16"/>
        <v>5226763</v>
      </c>
      <c r="F155" s="6">
        <f t="shared" si="15"/>
        <v>1221488</v>
      </c>
      <c r="G155" s="6">
        <f t="shared" ref="G155:I157" si="17">+G156</f>
        <v>0</v>
      </c>
      <c r="H155" s="6">
        <f t="shared" si="17"/>
        <v>1221488</v>
      </c>
      <c r="I155" s="6">
        <f t="shared" si="17"/>
        <v>1221488</v>
      </c>
    </row>
    <row r="156" spans="2:9" x14ac:dyDescent="0.25">
      <c r="B156" s="5" t="s">
        <v>129</v>
      </c>
      <c r="C156" s="5" t="s">
        <v>130</v>
      </c>
      <c r="D156" s="6">
        <f t="shared" si="16"/>
        <v>7698130</v>
      </c>
      <c r="E156" s="6">
        <f t="shared" si="16"/>
        <v>5226763</v>
      </c>
      <c r="F156" s="6">
        <f t="shared" si="15"/>
        <v>1221488</v>
      </c>
      <c r="G156" s="6">
        <f t="shared" si="17"/>
        <v>0</v>
      </c>
      <c r="H156" s="6">
        <f t="shared" si="17"/>
        <v>1221488</v>
      </c>
      <c r="I156" s="6">
        <f t="shared" si="17"/>
        <v>1221488</v>
      </c>
    </row>
    <row r="157" spans="2:9" ht="22.5" x14ac:dyDescent="0.25">
      <c r="B157" s="5" t="s">
        <v>144</v>
      </c>
      <c r="C157" s="5" t="s">
        <v>145</v>
      </c>
      <c r="D157" s="6">
        <f t="shared" si="16"/>
        <v>7698130</v>
      </c>
      <c r="E157" s="6">
        <f t="shared" si="16"/>
        <v>5226763</v>
      </c>
      <c r="F157" s="6">
        <f t="shared" si="15"/>
        <v>1221488</v>
      </c>
      <c r="G157" s="6">
        <f t="shared" si="17"/>
        <v>0</v>
      </c>
      <c r="H157" s="6">
        <f t="shared" si="17"/>
        <v>1221488</v>
      </c>
      <c r="I157" s="6">
        <f t="shared" si="17"/>
        <v>1221488</v>
      </c>
    </row>
    <row r="158" spans="2:9" ht="22.5" x14ac:dyDescent="0.25">
      <c r="B158" s="5" t="s">
        <v>180</v>
      </c>
      <c r="C158" s="5" t="s">
        <v>181</v>
      </c>
      <c r="D158" s="6">
        <f>+D159+D160</f>
        <v>7698130</v>
      </c>
      <c r="E158" s="6">
        <f>+E159+E160</f>
        <v>5226763</v>
      </c>
      <c r="F158" s="6">
        <f t="shared" si="15"/>
        <v>1221488</v>
      </c>
      <c r="G158" s="6">
        <f>+G159+G160</f>
        <v>0</v>
      </c>
      <c r="H158" s="6">
        <f>+H159+H160</f>
        <v>1221488</v>
      </c>
      <c r="I158" s="6">
        <f>+I159+I160</f>
        <v>1221488</v>
      </c>
    </row>
    <row r="159" spans="2:9" x14ac:dyDescent="0.25">
      <c r="B159" s="5" t="s">
        <v>186</v>
      </c>
      <c r="C159" s="5" t="s">
        <v>187</v>
      </c>
      <c r="D159" s="6">
        <v>7698130</v>
      </c>
      <c r="E159" s="6">
        <v>5226763</v>
      </c>
      <c r="F159" s="6">
        <f t="shared" si="15"/>
        <v>655229</v>
      </c>
      <c r="G159" s="6">
        <v>0</v>
      </c>
      <c r="H159" s="6">
        <v>655229</v>
      </c>
      <c r="I159" s="6">
        <v>655229</v>
      </c>
    </row>
    <row r="160" spans="2:9" ht="22.5" x14ac:dyDescent="0.25">
      <c r="B160" s="5" t="s">
        <v>189</v>
      </c>
      <c r="C160" s="5" t="s">
        <v>190</v>
      </c>
      <c r="D160" s="6">
        <v>0</v>
      </c>
      <c r="E160" s="6">
        <v>0</v>
      </c>
      <c r="F160" s="6">
        <f t="shared" si="15"/>
        <v>566259</v>
      </c>
      <c r="G160" s="6">
        <v>0</v>
      </c>
      <c r="H160" s="6">
        <v>566259</v>
      </c>
      <c r="I160" s="6">
        <v>566259</v>
      </c>
    </row>
    <row r="161" spans="1:20" x14ac:dyDescent="0.25">
      <c r="B161" s="5" t="s">
        <v>192</v>
      </c>
      <c r="C161" s="5" t="s">
        <v>193</v>
      </c>
      <c r="D161" s="6">
        <f>D162</f>
        <v>0</v>
      </c>
      <c r="E161" s="6">
        <f>E162</f>
        <v>0</v>
      </c>
      <c r="F161" s="6">
        <f t="shared" si="15"/>
        <v>2489</v>
      </c>
      <c r="G161" s="6">
        <f>G162</f>
        <v>0</v>
      </c>
      <c r="H161" s="6">
        <f>H162</f>
        <v>2489</v>
      </c>
      <c r="I161" s="6">
        <f>I162</f>
        <v>2489</v>
      </c>
    </row>
    <row r="162" spans="1:20" ht="33" x14ac:dyDescent="0.25">
      <c r="B162" s="5" t="s">
        <v>195</v>
      </c>
      <c r="C162" s="5" t="s">
        <v>196</v>
      </c>
      <c r="D162" s="6">
        <f>D163+D164</f>
        <v>0</v>
      </c>
      <c r="E162" s="6">
        <f>E163+E164</f>
        <v>0</v>
      </c>
      <c r="F162" s="6">
        <f t="shared" si="15"/>
        <v>2489</v>
      </c>
      <c r="G162" s="6">
        <f>G163+G164</f>
        <v>0</v>
      </c>
      <c r="H162" s="6">
        <f>H163+H164</f>
        <v>2489</v>
      </c>
      <c r="I162" s="6">
        <f>I163+I164</f>
        <v>2489</v>
      </c>
    </row>
    <row r="163" spans="1:20" ht="22.5" x14ac:dyDescent="0.25">
      <c r="B163" s="5" t="s">
        <v>198</v>
      </c>
      <c r="C163" s="5" t="s">
        <v>199</v>
      </c>
      <c r="D163" s="6">
        <v>0</v>
      </c>
      <c r="E163" s="6">
        <v>0</v>
      </c>
      <c r="F163" s="6">
        <f t="shared" si="15"/>
        <v>1989</v>
      </c>
      <c r="G163" s="6">
        <v>0</v>
      </c>
      <c r="H163" s="6">
        <v>1989</v>
      </c>
      <c r="I163" s="6">
        <v>1989</v>
      </c>
    </row>
    <row r="164" spans="1:20" ht="22.5" x14ac:dyDescent="0.25">
      <c r="B164" s="5" t="s">
        <v>201</v>
      </c>
      <c r="C164" s="5" t="s">
        <v>202</v>
      </c>
      <c r="D164" s="6">
        <v>0</v>
      </c>
      <c r="E164" s="6">
        <v>0</v>
      </c>
      <c r="F164" s="6">
        <f t="shared" si="15"/>
        <v>500</v>
      </c>
      <c r="G164" s="6">
        <v>0</v>
      </c>
      <c r="H164" s="6">
        <v>500</v>
      </c>
      <c r="I164" s="6">
        <v>500</v>
      </c>
    </row>
    <row r="165" spans="1:20" x14ac:dyDescent="0.25">
      <c r="B165" s="5" t="s">
        <v>204</v>
      </c>
      <c r="C165" s="5" t="s">
        <v>205</v>
      </c>
      <c r="D165" s="6">
        <f>D166</f>
        <v>9741596</v>
      </c>
      <c r="E165" s="6">
        <f>E166</f>
        <v>4477402</v>
      </c>
      <c r="F165" s="6">
        <f t="shared" si="15"/>
        <v>2363045</v>
      </c>
      <c r="G165" s="6">
        <f t="shared" ref="G165:I166" si="18">G166</f>
        <v>3604</v>
      </c>
      <c r="H165" s="6">
        <f t="shared" si="18"/>
        <v>2359441</v>
      </c>
      <c r="I165" s="6">
        <f t="shared" si="18"/>
        <v>2349448</v>
      </c>
    </row>
    <row r="166" spans="1:20" ht="22.5" x14ac:dyDescent="0.25">
      <c r="B166" s="5" t="s">
        <v>207</v>
      </c>
      <c r="C166" s="5" t="s">
        <v>208</v>
      </c>
      <c r="D166" s="6">
        <f>D167</f>
        <v>9741596</v>
      </c>
      <c r="E166" s="6">
        <f>E167</f>
        <v>4477402</v>
      </c>
      <c r="F166" s="6">
        <f t="shared" si="15"/>
        <v>2363045</v>
      </c>
      <c r="G166" s="6">
        <f t="shared" si="18"/>
        <v>3604</v>
      </c>
      <c r="H166" s="6">
        <f t="shared" si="18"/>
        <v>2359441</v>
      </c>
      <c r="I166" s="6">
        <f t="shared" si="18"/>
        <v>2349448</v>
      </c>
    </row>
    <row r="167" spans="1:20" ht="96" x14ac:dyDescent="0.25">
      <c r="B167" s="5" t="s">
        <v>210</v>
      </c>
      <c r="C167" s="5" t="s">
        <v>211</v>
      </c>
      <c r="D167" s="6">
        <f>+D168+D169</f>
        <v>9741596</v>
      </c>
      <c r="E167" s="6">
        <f>+E168+E169</f>
        <v>4477402</v>
      </c>
      <c r="F167" s="6">
        <f t="shared" si="15"/>
        <v>2363045</v>
      </c>
      <c r="G167" s="6">
        <f>+G168+G169</f>
        <v>3604</v>
      </c>
      <c r="H167" s="6">
        <f>+H168+H169</f>
        <v>2359441</v>
      </c>
      <c r="I167" s="6">
        <f>+I168+I169</f>
        <v>2349448</v>
      </c>
    </row>
    <row r="168" spans="1:20" ht="22.5" x14ac:dyDescent="0.25">
      <c r="B168" s="5" t="s">
        <v>219</v>
      </c>
      <c r="C168" s="5" t="s">
        <v>220</v>
      </c>
      <c r="D168" s="6">
        <v>9318900</v>
      </c>
      <c r="E168" s="6">
        <v>4400000</v>
      </c>
      <c r="F168" s="6">
        <f t="shared" si="15"/>
        <v>2305390</v>
      </c>
      <c r="G168" s="6">
        <v>0</v>
      </c>
      <c r="H168" s="6">
        <v>2305390</v>
      </c>
      <c r="I168" s="6">
        <v>2305390</v>
      </c>
    </row>
    <row r="169" spans="1:20" ht="54" x14ac:dyDescent="0.25">
      <c r="B169" s="5" t="s">
        <v>222</v>
      </c>
      <c r="C169" s="5" t="s">
        <v>223</v>
      </c>
      <c r="D169" s="6">
        <v>422696</v>
      </c>
      <c r="E169" s="6">
        <v>77402</v>
      </c>
      <c r="F169" s="6">
        <f t="shared" si="15"/>
        <v>57655</v>
      </c>
      <c r="G169" s="6">
        <v>3604</v>
      </c>
      <c r="H169" s="6">
        <v>54051</v>
      </c>
      <c r="I169" s="6">
        <v>44058</v>
      </c>
    </row>
    <row r="170" spans="1:20" ht="33" x14ac:dyDescent="0.25">
      <c r="B170" s="5" t="s">
        <v>225</v>
      </c>
      <c r="C170" s="5" t="s">
        <v>226</v>
      </c>
      <c r="D170" s="6">
        <f>D171+D174</f>
        <v>3363783</v>
      </c>
      <c r="E170" s="6">
        <f>E171+E174</f>
        <v>1106090</v>
      </c>
      <c r="F170" s="6">
        <f t="shared" si="15"/>
        <v>746835</v>
      </c>
      <c r="G170" s="6">
        <f>G171+G174</f>
        <v>23571</v>
      </c>
      <c r="H170" s="6">
        <f>H171+H174</f>
        <v>723264</v>
      </c>
      <c r="I170" s="6">
        <f>I171+I174</f>
        <v>634362</v>
      </c>
    </row>
    <row r="171" spans="1:20" ht="22.5" x14ac:dyDescent="0.25">
      <c r="B171" s="5" t="s">
        <v>228</v>
      </c>
      <c r="C171" s="5" t="s">
        <v>229</v>
      </c>
      <c r="D171" s="6">
        <f>D172+D173</f>
        <v>965183</v>
      </c>
      <c r="E171" s="6">
        <f>E172+E173</f>
        <v>0</v>
      </c>
      <c r="F171" s="6">
        <f t="shared" si="15"/>
        <v>46794</v>
      </c>
      <c r="G171" s="6">
        <f>G172+G173</f>
        <v>0</v>
      </c>
      <c r="H171" s="6">
        <f>H172+H173</f>
        <v>46794</v>
      </c>
      <c r="I171" s="6">
        <f>I172+I173</f>
        <v>46794</v>
      </c>
    </row>
    <row r="172" spans="1:20" ht="22.5" x14ac:dyDescent="0.25">
      <c r="A172" s="7"/>
      <c r="B172" s="5" t="s">
        <v>231</v>
      </c>
      <c r="C172" s="5" t="s">
        <v>232</v>
      </c>
      <c r="D172" s="6">
        <v>965183</v>
      </c>
      <c r="E172" s="6">
        <v>0</v>
      </c>
      <c r="F172" s="6">
        <f t="shared" si="15"/>
        <v>0</v>
      </c>
      <c r="G172" s="6">
        <v>0</v>
      </c>
      <c r="H172" s="6">
        <v>0</v>
      </c>
      <c r="I172" s="6">
        <v>0</v>
      </c>
      <c r="J172" s="7"/>
      <c r="K172" s="7"/>
      <c r="L172" s="7"/>
      <c r="Q172" s="7"/>
      <c r="R172" s="7"/>
      <c r="S172" s="7"/>
      <c r="T172" s="7"/>
    </row>
    <row r="173" spans="1:20" ht="22.5" x14ac:dyDescent="0.25">
      <c r="B173" s="5" t="s">
        <v>234</v>
      </c>
      <c r="C173" s="5" t="s">
        <v>235</v>
      </c>
      <c r="D173" s="6">
        <v>0</v>
      </c>
      <c r="E173" s="6">
        <v>0</v>
      </c>
      <c r="F173" s="6">
        <f t="shared" si="15"/>
        <v>46794</v>
      </c>
      <c r="G173" s="6">
        <v>0</v>
      </c>
      <c r="H173" s="6">
        <v>46794</v>
      </c>
      <c r="I173" s="6">
        <v>46794</v>
      </c>
    </row>
    <row r="174" spans="1:20" x14ac:dyDescent="0.25">
      <c r="B174" s="5" t="s">
        <v>237</v>
      </c>
      <c r="C174" s="5" t="s">
        <v>238</v>
      </c>
      <c r="D174" s="6">
        <f>D175+D176+D177</f>
        <v>2398600</v>
      </c>
      <c r="E174" s="6">
        <f>E175+E176+E177</f>
        <v>1106090</v>
      </c>
      <c r="F174" s="6">
        <f t="shared" si="15"/>
        <v>700041</v>
      </c>
      <c r="G174" s="6">
        <f>G175+G176+G177</f>
        <v>23571</v>
      </c>
      <c r="H174" s="6">
        <f>H175+H176+H177</f>
        <v>676470</v>
      </c>
      <c r="I174" s="6">
        <f>I175+I176+I177</f>
        <v>587568</v>
      </c>
    </row>
    <row r="175" spans="1:20" ht="22.5" x14ac:dyDescent="0.25">
      <c r="B175" s="5" t="s">
        <v>231</v>
      </c>
      <c r="C175" s="5" t="s">
        <v>240</v>
      </c>
      <c r="D175" s="6">
        <v>1775029</v>
      </c>
      <c r="E175" s="6">
        <v>482519</v>
      </c>
      <c r="F175" s="6">
        <f t="shared" si="15"/>
        <v>330180</v>
      </c>
      <c r="G175" s="6">
        <v>23571</v>
      </c>
      <c r="H175" s="6">
        <v>306609</v>
      </c>
      <c r="I175" s="6">
        <v>217707</v>
      </c>
    </row>
    <row r="176" spans="1:20" ht="22.5" x14ac:dyDescent="0.25">
      <c r="B176" s="5" t="s">
        <v>234</v>
      </c>
      <c r="C176" s="5" t="s">
        <v>242</v>
      </c>
      <c r="D176" s="6">
        <v>23571</v>
      </c>
      <c r="E176" s="6">
        <v>23571</v>
      </c>
      <c r="F176" s="6">
        <f t="shared" si="15"/>
        <v>23571</v>
      </c>
      <c r="G176" s="6">
        <v>0</v>
      </c>
      <c r="H176" s="6">
        <v>23571</v>
      </c>
      <c r="I176" s="6">
        <v>23571</v>
      </c>
    </row>
    <row r="177" spans="2:9" x14ac:dyDescent="0.25">
      <c r="B177" s="5" t="s">
        <v>244</v>
      </c>
      <c r="C177" s="5" t="s">
        <v>245</v>
      </c>
      <c r="D177" s="6">
        <v>600000</v>
      </c>
      <c r="E177" s="6">
        <v>600000</v>
      </c>
      <c r="F177" s="6">
        <f t="shared" si="15"/>
        <v>346290</v>
      </c>
      <c r="G177" s="6">
        <v>0</v>
      </c>
      <c r="H177" s="6">
        <v>346290</v>
      </c>
      <c r="I177" s="6">
        <v>346290</v>
      </c>
    </row>
    <row r="178" spans="2:9" x14ac:dyDescent="0.25">
      <c r="B178" s="8" t="s">
        <v>291</v>
      </c>
      <c r="C178" s="9"/>
      <c r="D178" s="9" t="s">
        <v>292</v>
      </c>
    </row>
    <row r="179" spans="2:9" x14ac:dyDescent="0.25">
      <c r="B179" s="8" t="s">
        <v>293</v>
      </c>
      <c r="C179" s="9"/>
      <c r="D179" s="9" t="s">
        <v>294</v>
      </c>
    </row>
    <row r="180" spans="2:9" x14ac:dyDescent="0.25">
      <c r="B180" s="9"/>
      <c r="C180" s="9" t="s">
        <v>295</v>
      </c>
      <c r="D180" s="9"/>
    </row>
    <row r="181" spans="2:9" x14ac:dyDescent="0.25">
      <c r="B181" s="9"/>
      <c r="C181" s="9"/>
      <c r="D181" s="9"/>
    </row>
    <row r="182" spans="2:9" x14ac:dyDescent="0.25">
      <c r="B182" s="9"/>
      <c r="C182" s="9"/>
      <c r="D182" s="9"/>
    </row>
    <row r="183" spans="2:9" x14ac:dyDescent="0.25">
      <c r="B183" s="9" t="s">
        <v>296</v>
      </c>
      <c r="C183" s="9"/>
      <c r="D183" s="9" t="s">
        <v>298</v>
      </c>
    </row>
    <row r="184" spans="2:9" x14ac:dyDescent="0.25">
      <c r="B184" s="9"/>
      <c r="C184" s="9"/>
      <c r="D184" s="9" t="s">
        <v>297</v>
      </c>
    </row>
    <row r="185" spans="2:9" x14ac:dyDescent="0.25">
      <c r="B185" s="9"/>
      <c r="C185" s="9"/>
    </row>
  </sheetData>
  <mergeCells count="18">
    <mergeCell ref="A1:K1"/>
    <mergeCell ref="A2:K2"/>
    <mergeCell ref="A3:K3"/>
    <mergeCell ref="A4:K4"/>
    <mergeCell ref="A10:B10"/>
    <mergeCell ref="C6:C9"/>
    <mergeCell ref="D6:D9"/>
    <mergeCell ref="E6:E9"/>
    <mergeCell ref="F6:H6"/>
    <mergeCell ref="F7:F9"/>
    <mergeCell ref="G7:G9"/>
    <mergeCell ref="H7:H9"/>
    <mergeCell ref="A6:B9"/>
    <mergeCell ref="I6:I9"/>
    <mergeCell ref="J6:J9"/>
    <mergeCell ref="K6:K9"/>
    <mergeCell ref="B89:J89"/>
    <mergeCell ref="B152:I152"/>
  </mergeCells>
  <pageMargins left="0.70866141732283472" right="0.5118110236220472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3"/>
  <sheetViews>
    <sheetView topLeftCell="B5" workbookViewId="0">
      <selection activeCell="B12" sqref="B12:I70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customWidth="1"/>
    <col min="6" max="8" width="14.42578125" hidden="1" customWidth="1"/>
    <col min="9" max="9" width="14.42578125" customWidth="1"/>
    <col min="10" max="11" width="14.42578125" hidden="1" customWidth="1"/>
  </cols>
  <sheetData>
    <row r="1" spans="1:1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9.95" customHeight="1" x14ac:dyDescent="0.25">
      <c r="A4" s="14" t="s">
        <v>251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 thickBot="1" x14ac:dyDescent="0.3"/>
    <row r="7" spans="1:11" s="1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1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1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1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1" customFormat="1" ht="15.75" thickBot="1" x14ac:dyDescent="0.3">
      <c r="A11" s="10" t="s">
        <v>6</v>
      </c>
      <c r="B11" s="10"/>
      <c r="C11" s="2" t="s">
        <v>8</v>
      </c>
      <c r="D11" s="2">
        <v>1</v>
      </c>
      <c r="E11" s="2">
        <v>2</v>
      </c>
      <c r="F11" s="2" t="s">
        <v>13</v>
      </c>
      <c r="G11" s="2">
        <v>4</v>
      </c>
      <c r="H11" s="2">
        <v>5</v>
      </c>
      <c r="I11" s="2">
        <v>6</v>
      </c>
      <c r="J11" s="2">
        <v>7</v>
      </c>
      <c r="K11" s="2" t="s">
        <v>19</v>
      </c>
    </row>
    <row r="12" spans="1:11" s="1" customFormat="1" ht="22.5" x14ac:dyDescent="0.25">
      <c r="A12" s="5" t="s">
        <v>20</v>
      </c>
      <c r="B12" s="5" t="s">
        <v>252</v>
      </c>
      <c r="C12" s="5" t="s">
        <v>22</v>
      </c>
      <c r="D12" s="6">
        <f>D13+D66</f>
        <v>34714070</v>
      </c>
      <c r="E12" s="6">
        <f>E13+E66</f>
        <v>21258503</v>
      </c>
      <c r="F12" s="6">
        <f t="shared" ref="F12:F43" si="0">G12+H12</f>
        <v>32734593</v>
      </c>
      <c r="G12" s="6">
        <f>G13+G66</f>
        <v>7679671</v>
      </c>
      <c r="H12" s="6">
        <f>H13+H66</f>
        <v>25054922</v>
      </c>
      <c r="I12" s="6">
        <f>I13+I66</f>
        <v>22155364</v>
      </c>
      <c r="J12" s="6">
        <f>J13+J66</f>
        <v>563018</v>
      </c>
      <c r="K12" s="6">
        <f t="shared" ref="K12:K43" si="1">F12-I12-J12</f>
        <v>10016211</v>
      </c>
    </row>
    <row r="13" spans="1:11" s="1" customFormat="1" x14ac:dyDescent="0.25">
      <c r="A13" s="5" t="s">
        <v>23</v>
      </c>
      <c r="B13" s="5" t="s">
        <v>27</v>
      </c>
      <c r="C13" s="5" t="s">
        <v>28</v>
      </c>
      <c r="D13" s="6">
        <f>D14+D47</f>
        <v>33912070</v>
      </c>
      <c r="E13" s="6">
        <f>E14+E47</f>
        <v>20861503</v>
      </c>
      <c r="F13" s="6">
        <f t="shared" si="0"/>
        <v>32544620</v>
      </c>
      <c r="G13" s="6">
        <f>G14+G47</f>
        <v>7679671</v>
      </c>
      <c r="H13" s="6">
        <f>H14+H47</f>
        <v>24864949</v>
      </c>
      <c r="I13" s="6">
        <f>I14+I47</f>
        <v>21965391</v>
      </c>
      <c r="J13" s="6">
        <f>J14+J47</f>
        <v>563018</v>
      </c>
      <c r="K13" s="6">
        <f t="shared" si="1"/>
        <v>10016211</v>
      </c>
    </row>
    <row r="14" spans="1:11" s="1" customFormat="1" ht="22.5" x14ac:dyDescent="0.25">
      <c r="A14" s="5" t="s">
        <v>26</v>
      </c>
      <c r="B14" s="5" t="s">
        <v>30</v>
      </c>
      <c r="C14" s="5" t="s">
        <v>31</v>
      </c>
      <c r="D14" s="6">
        <f>D15+D23+D34+D44</f>
        <v>34569000</v>
      </c>
      <c r="E14" s="6">
        <f>E15+E23+E34+E44</f>
        <v>20556066</v>
      </c>
      <c r="F14" s="6">
        <f t="shared" si="0"/>
        <v>25275691</v>
      </c>
      <c r="G14" s="6">
        <f>G15+G23+G34+G44</f>
        <v>4157679</v>
      </c>
      <c r="H14" s="6">
        <f>H15+H23+H34+H44</f>
        <v>21118012</v>
      </c>
      <c r="I14" s="6">
        <f>I15+I23+I34+I44</f>
        <v>19721655</v>
      </c>
      <c r="J14" s="6">
        <f>J15+J23+J34+J44</f>
        <v>357318</v>
      </c>
      <c r="K14" s="6">
        <f t="shared" si="1"/>
        <v>5196718</v>
      </c>
    </row>
    <row r="15" spans="1:11" s="1" customFormat="1" ht="22.5" x14ac:dyDescent="0.25">
      <c r="A15" s="5" t="s">
        <v>29</v>
      </c>
      <c r="B15" s="5" t="s">
        <v>33</v>
      </c>
      <c r="C15" s="5" t="s">
        <v>34</v>
      </c>
      <c r="D15" s="6">
        <f>+D16</f>
        <v>12461000</v>
      </c>
      <c r="E15" s="6">
        <f>+E16</f>
        <v>7062066</v>
      </c>
      <c r="F15" s="6">
        <f t="shared" si="0"/>
        <v>6825180</v>
      </c>
      <c r="G15" s="6">
        <f>+G16</f>
        <v>0</v>
      </c>
      <c r="H15" s="6">
        <f>+H16</f>
        <v>6825180</v>
      </c>
      <c r="I15" s="6">
        <f>+I16</f>
        <v>6825180</v>
      </c>
      <c r="J15" s="6">
        <f>+J16</f>
        <v>0</v>
      </c>
      <c r="K15" s="6">
        <f t="shared" si="1"/>
        <v>0</v>
      </c>
    </row>
    <row r="16" spans="1:11" s="1" customFormat="1" ht="33" x14ac:dyDescent="0.25">
      <c r="A16" s="5" t="s">
        <v>253</v>
      </c>
      <c r="B16" s="5" t="s">
        <v>36</v>
      </c>
      <c r="C16" s="5" t="s">
        <v>37</v>
      </c>
      <c r="D16" s="6">
        <f>D17+D19</f>
        <v>12461000</v>
      </c>
      <c r="E16" s="6">
        <f>E17+E19</f>
        <v>7062066</v>
      </c>
      <c r="F16" s="6">
        <f t="shared" si="0"/>
        <v>6825180</v>
      </c>
      <c r="G16" s="6">
        <f>G17+G19</f>
        <v>0</v>
      </c>
      <c r="H16" s="6">
        <f>H17+H19</f>
        <v>6825180</v>
      </c>
      <c r="I16" s="6">
        <f>I17+I19</f>
        <v>6825180</v>
      </c>
      <c r="J16" s="6">
        <f>J17+J19</f>
        <v>0</v>
      </c>
      <c r="K16" s="6">
        <f t="shared" si="1"/>
        <v>0</v>
      </c>
    </row>
    <row r="17" spans="1:11" s="1" customFormat="1" x14ac:dyDescent="0.25">
      <c r="A17" s="5" t="s">
        <v>35</v>
      </c>
      <c r="B17" s="5" t="s">
        <v>39</v>
      </c>
      <c r="C17" s="5" t="s">
        <v>40</v>
      </c>
      <c r="D17" s="6">
        <f>+D18</f>
        <v>26000</v>
      </c>
      <c r="E17" s="6">
        <f>+E18</f>
        <v>14000</v>
      </c>
      <c r="F17" s="6">
        <f t="shared" si="0"/>
        <v>18369</v>
      </c>
      <c r="G17" s="6">
        <f>+G18</f>
        <v>0</v>
      </c>
      <c r="H17" s="6">
        <f>+H18</f>
        <v>18369</v>
      </c>
      <c r="I17" s="6">
        <f>+I18</f>
        <v>18369</v>
      </c>
      <c r="J17" s="6">
        <f>+J18</f>
        <v>0</v>
      </c>
      <c r="K17" s="6">
        <f t="shared" si="1"/>
        <v>0</v>
      </c>
    </row>
    <row r="18" spans="1:11" s="1" customFormat="1" ht="22.5" x14ac:dyDescent="0.25">
      <c r="A18" s="5" t="s">
        <v>254</v>
      </c>
      <c r="B18" s="5" t="s">
        <v>42</v>
      </c>
      <c r="C18" s="5" t="s">
        <v>43</v>
      </c>
      <c r="D18" s="6">
        <v>26000</v>
      </c>
      <c r="E18" s="6">
        <v>14000</v>
      </c>
      <c r="F18" s="6">
        <f t="shared" si="0"/>
        <v>18369</v>
      </c>
      <c r="G18" s="6">
        <v>0</v>
      </c>
      <c r="H18" s="6">
        <v>18369</v>
      </c>
      <c r="I18" s="6">
        <v>18369</v>
      </c>
      <c r="J18" s="6">
        <v>0</v>
      </c>
      <c r="K18" s="6">
        <f t="shared" si="1"/>
        <v>0</v>
      </c>
    </row>
    <row r="19" spans="1:11" s="1" customFormat="1" ht="22.5" x14ac:dyDescent="0.25">
      <c r="A19" s="5" t="s">
        <v>41</v>
      </c>
      <c r="B19" s="5" t="s">
        <v>45</v>
      </c>
      <c r="C19" s="5" t="s">
        <v>46</v>
      </c>
      <c r="D19" s="6">
        <f>D20+D21+D22</f>
        <v>12435000</v>
      </c>
      <c r="E19" s="6">
        <f>E20+E21+E22</f>
        <v>7048066</v>
      </c>
      <c r="F19" s="6">
        <f t="shared" si="0"/>
        <v>6806811</v>
      </c>
      <c r="G19" s="6">
        <f>G20+G21+G22</f>
        <v>0</v>
      </c>
      <c r="H19" s="6">
        <f>H20+H21+H22</f>
        <v>6806811</v>
      </c>
      <c r="I19" s="6">
        <f>I20+I21+I22</f>
        <v>6806811</v>
      </c>
      <c r="J19" s="6">
        <f>J20+J21+J22</f>
        <v>0</v>
      </c>
      <c r="K19" s="6">
        <f t="shared" si="1"/>
        <v>0</v>
      </c>
    </row>
    <row r="20" spans="1:11" s="1" customFormat="1" x14ac:dyDescent="0.25">
      <c r="A20" s="5" t="s">
        <v>44</v>
      </c>
      <c r="B20" s="5" t="s">
        <v>48</v>
      </c>
      <c r="C20" s="5" t="s">
        <v>49</v>
      </c>
      <c r="D20" s="6">
        <v>10409000</v>
      </c>
      <c r="E20" s="6">
        <v>5422066</v>
      </c>
      <c r="F20" s="6">
        <f t="shared" si="0"/>
        <v>5692716</v>
      </c>
      <c r="G20" s="6">
        <v>0</v>
      </c>
      <c r="H20" s="6">
        <v>5692716</v>
      </c>
      <c r="I20" s="6">
        <v>5692716</v>
      </c>
      <c r="J20" s="6">
        <v>0</v>
      </c>
      <c r="K20" s="6">
        <f t="shared" si="1"/>
        <v>0</v>
      </c>
    </row>
    <row r="21" spans="1:11" s="1" customFormat="1" ht="22.5" x14ac:dyDescent="0.25">
      <c r="A21" s="5" t="s">
        <v>47</v>
      </c>
      <c r="B21" s="5" t="s">
        <v>51</v>
      </c>
      <c r="C21" s="5" t="s">
        <v>52</v>
      </c>
      <c r="D21" s="6">
        <v>826000</v>
      </c>
      <c r="E21" s="6">
        <v>426000</v>
      </c>
      <c r="F21" s="6">
        <f t="shared" si="0"/>
        <v>456945</v>
      </c>
      <c r="G21" s="6">
        <v>0</v>
      </c>
      <c r="H21" s="6">
        <v>456945</v>
      </c>
      <c r="I21" s="6">
        <v>456945</v>
      </c>
      <c r="J21" s="6">
        <v>0</v>
      </c>
      <c r="K21" s="6">
        <f t="shared" si="1"/>
        <v>0</v>
      </c>
    </row>
    <row r="22" spans="1:11" s="1" customFormat="1" ht="22.5" x14ac:dyDescent="0.25">
      <c r="A22" s="5" t="s">
        <v>50</v>
      </c>
      <c r="B22" s="5" t="s">
        <v>54</v>
      </c>
      <c r="C22" s="5" t="s">
        <v>55</v>
      </c>
      <c r="D22" s="6">
        <v>1200000</v>
      </c>
      <c r="E22" s="6">
        <v>1200000</v>
      </c>
      <c r="F22" s="6">
        <f t="shared" si="0"/>
        <v>657150</v>
      </c>
      <c r="G22" s="6">
        <v>0</v>
      </c>
      <c r="H22" s="6">
        <v>657150</v>
      </c>
      <c r="I22" s="6">
        <v>657150</v>
      </c>
      <c r="J22" s="6">
        <v>0</v>
      </c>
      <c r="K22" s="6">
        <f t="shared" si="1"/>
        <v>0</v>
      </c>
    </row>
    <row r="23" spans="1:11" s="1" customFormat="1" ht="22.5" x14ac:dyDescent="0.25">
      <c r="A23" s="5" t="s">
        <v>255</v>
      </c>
      <c r="B23" s="5" t="s">
        <v>57</v>
      </c>
      <c r="C23" s="5" t="s">
        <v>58</v>
      </c>
      <c r="D23" s="6">
        <f>D24</f>
        <v>3835000</v>
      </c>
      <c r="E23" s="6">
        <f>E24</f>
        <v>2873000</v>
      </c>
      <c r="F23" s="6">
        <f t="shared" si="0"/>
        <v>7578259</v>
      </c>
      <c r="G23" s="6">
        <f>G24</f>
        <v>3285295</v>
      </c>
      <c r="H23" s="6">
        <f>H24</f>
        <v>4292964</v>
      </c>
      <c r="I23" s="6">
        <f>I24</f>
        <v>3413515</v>
      </c>
      <c r="J23" s="6">
        <f>J24</f>
        <v>191183</v>
      </c>
      <c r="K23" s="6">
        <f t="shared" si="1"/>
        <v>3973561</v>
      </c>
    </row>
    <row r="24" spans="1:11" s="1" customFormat="1" ht="22.5" x14ac:dyDescent="0.25">
      <c r="A24" s="5" t="s">
        <v>56</v>
      </c>
      <c r="B24" s="5" t="s">
        <v>60</v>
      </c>
      <c r="C24" s="5" t="s">
        <v>61</v>
      </c>
      <c r="D24" s="6">
        <f>D25+D28+D32+D33</f>
        <v>3835000</v>
      </c>
      <c r="E24" s="6">
        <f>E25+E28+E32+E33</f>
        <v>2873000</v>
      </c>
      <c r="F24" s="6">
        <f t="shared" si="0"/>
        <v>7578259</v>
      </c>
      <c r="G24" s="6">
        <f>G25+G28+G32+G33</f>
        <v>3285295</v>
      </c>
      <c r="H24" s="6">
        <f>H25+H28+H32+H33</f>
        <v>4292964</v>
      </c>
      <c r="I24" s="6">
        <f>I25+I28+I32+I33</f>
        <v>3413515</v>
      </c>
      <c r="J24" s="6">
        <f>J25+J28+J32+J33</f>
        <v>191183</v>
      </c>
      <c r="K24" s="6">
        <f t="shared" si="1"/>
        <v>3973561</v>
      </c>
    </row>
    <row r="25" spans="1:11" s="1" customFormat="1" ht="22.5" x14ac:dyDescent="0.25">
      <c r="A25" s="5" t="s">
        <v>59</v>
      </c>
      <c r="B25" s="5" t="s">
        <v>63</v>
      </c>
      <c r="C25" s="5" t="s">
        <v>64</v>
      </c>
      <c r="D25" s="6">
        <f>D26+D27</f>
        <v>2356000</v>
      </c>
      <c r="E25" s="6">
        <f>E26+E27</f>
        <v>1758000</v>
      </c>
      <c r="F25" s="6">
        <f t="shared" si="0"/>
        <v>5084666</v>
      </c>
      <c r="G25" s="6">
        <f>G26+G27</f>
        <v>2486848</v>
      </c>
      <c r="H25" s="6">
        <f>H26+H27</f>
        <v>2597818</v>
      </c>
      <c r="I25" s="6">
        <f>I26+I27</f>
        <v>2147071</v>
      </c>
      <c r="J25" s="6">
        <f>J26+J27</f>
        <v>24658</v>
      </c>
      <c r="K25" s="6">
        <f t="shared" si="1"/>
        <v>2912937</v>
      </c>
    </row>
    <row r="26" spans="1:11" s="1" customFormat="1" x14ac:dyDescent="0.25">
      <c r="A26" s="5" t="s">
        <v>62</v>
      </c>
      <c r="B26" s="5" t="s">
        <v>66</v>
      </c>
      <c r="C26" s="5" t="s">
        <v>67</v>
      </c>
      <c r="D26" s="6">
        <v>897000</v>
      </c>
      <c r="E26" s="6">
        <v>700000</v>
      </c>
      <c r="F26" s="6">
        <f t="shared" si="0"/>
        <v>1436775</v>
      </c>
      <c r="G26" s="6">
        <v>395152</v>
      </c>
      <c r="H26" s="6">
        <v>1041623</v>
      </c>
      <c r="I26" s="6">
        <v>901519</v>
      </c>
      <c r="J26" s="6">
        <v>24658</v>
      </c>
      <c r="K26" s="6">
        <f t="shared" si="1"/>
        <v>510598</v>
      </c>
    </row>
    <row r="27" spans="1:11" s="1" customFormat="1" x14ac:dyDescent="0.25">
      <c r="A27" s="5" t="s">
        <v>65</v>
      </c>
      <c r="B27" s="5" t="s">
        <v>69</v>
      </c>
      <c r="C27" s="5" t="s">
        <v>70</v>
      </c>
      <c r="D27" s="6">
        <v>1459000</v>
      </c>
      <c r="E27" s="6">
        <v>1058000</v>
      </c>
      <c r="F27" s="6">
        <f t="shared" si="0"/>
        <v>3647891</v>
      </c>
      <c r="G27" s="6">
        <v>2091696</v>
      </c>
      <c r="H27" s="6">
        <v>1556195</v>
      </c>
      <c r="I27" s="6">
        <v>1245552</v>
      </c>
      <c r="J27" s="6">
        <v>0</v>
      </c>
      <c r="K27" s="6">
        <f t="shared" si="1"/>
        <v>2402339</v>
      </c>
    </row>
    <row r="28" spans="1:11" s="1" customFormat="1" ht="22.5" x14ac:dyDescent="0.25">
      <c r="A28" s="5" t="s">
        <v>68</v>
      </c>
      <c r="B28" s="5" t="s">
        <v>72</v>
      </c>
      <c r="C28" s="5" t="s">
        <v>73</v>
      </c>
      <c r="D28" s="6">
        <f>D29+D30+D31</f>
        <v>1085000</v>
      </c>
      <c r="E28" s="6">
        <f>E29+E30+E31</f>
        <v>870000</v>
      </c>
      <c r="F28" s="6">
        <f t="shared" si="0"/>
        <v>2197480</v>
      </c>
      <c r="G28" s="6">
        <f>G29+G30+G31</f>
        <v>677514</v>
      </c>
      <c r="H28" s="6">
        <f>H29+H30+H31</f>
        <v>1519966</v>
      </c>
      <c r="I28" s="6">
        <f>I29+I30+I31</f>
        <v>1130817</v>
      </c>
      <c r="J28" s="6">
        <f>J29+J30+J31</f>
        <v>156561</v>
      </c>
      <c r="K28" s="6">
        <f t="shared" si="1"/>
        <v>910102</v>
      </c>
    </row>
    <row r="29" spans="1:11" s="1" customFormat="1" ht="22.5" x14ac:dyDescent="0.25">
      <c r="A29" s="5" t="s">
        <v>71</v>
      </c>
      <c r="B29" s="5" t="s">
        <v>75</v>
      </c>
      <c r="C29" s="5" t="s">
        <v>76</v>
      </c>
      <c r="D29" s="6">
        <v>657000</v>
      </c>
      <c r="E29" s="6">
        <v>550000</v>
      </c>
      <c r="F29" s="6">
        <f t="shared" si="0"/>
        <v>1233072</v>
      </c>
      <c r="G29" s="6">
        <v>366173</v>
      </c>
      <c r="H29" s="6">
        <v>866899</v>
      </c>
      <c r="I29" s="6">
        <v>742362</v>
      </c>
      <c r="J29" s="6">
        <v>118784</v>
      </c>
      <c r="K29" s="6">
        <f t="shared" si="1"/>
        <v>371926</v>
      </c>
    </row>
    <row r="30" spans="1:11" s="1" customFormat="1" ht="22.5" x14ac:dyDescent="0.25">
      <c r="A30" s="5" t="s">
        <v>74</v>
      </c>
      <c r="B30" s="5" t="s">
        <v>78</v>
      </c>
      <c r="C30" s="5" t="s">
        <v>79</v>
      </c>
      <c r="D30" s="6">
        <v>178000</v>
      </c>
      <c r="E30" s="6">
        <v>120000</v>
      </c>
      <c r="F30" s="6">
        <f t="shared" si="0"/>
        <v>579052</v>
      </c>
      <c r="G30" s="6">
        <v>311341</v>
      </c>
      <c r="H30" s="6">
        <v>267711</v>
      </c>
      <c r="I30" s="6">
        <v>180608</v>
      </c>
      <c r="J30" s="6">
        <v>37777</v>
      </c>
      <c r="K30" s="6">
        <f t="shared" si="1"/>
        <v>360667</v>
      </c>
    </row>
    <row r="31" spans="1:11" s="1" customFormat="1" x14ac:dyDescent="0.25">
      <c r="A31" s="5" t="s">
        <v>77</v>
      </c>
      <c r="B31" s="5" t="s">
        <v>81</v>
      </c>
      <c r="C31" s="5" t="s">
        <v>82</v>
      </c>
      <c r="D31" s="6">
        <v>250000</v>
      </c>
      <c r="E31" s="6">
        <v>200000</v>
      </c>
      <c r="F31" s="6">
        <f t="shared" si="0"/>
        <v>385356</v>
      </c>
      <c r="G31" s="6">
        <v>0</v>
      </c>
      <c r="H31" s="6">
        <v>385356</v>
      </c>
      <c r="I31" s="6">
        <v>207847</v>
      </c>
      <c r="J31" s="6">
        <v>0</v>
      </c>
      <c r="K31" s="6">
        <f t="shared" si="1"/>
        <v>177509</v>
      </c>
    </row>
    <row r="32" spans="1:11" s="1" customFormat="1" x14ac:dyDescent="0.25">
      <c r="A32" s="5" t="s">
        <v>80</v>
      </c>
      <c r="B32" s="5" t="s">
        <v>84</v>
      </c>
      <c r="C32" s="5" t="s">
        <v>85</v>
      </c>
      <c r="D32" s="6">
        <v>218000</v>
      </c>
      <c r="E32" s="6">
        <v>120000</v>
      </c>
      <c r="F32" s="6">
        <f t="shared" si="0"/>
        <v>158637</v>
      </c>
      <c r="G32" s="6">
        <v>72932</v>
      </c>
      <c r="H32" s="6">
        <v>85705</v>
      </c>
      <c r="I32" s="6">
        <v>92342</v>
      </c>
      <c r="J32" s="6">
        <v>9964</v>
      </c>
      <c r="K32" s="6">
        <f t="shared" si="1"/>
        <v>56331</v>
      </c>
    </row>
    <row r="33" spans="1:11" s="1" customFormat="1" x14ac:dyDescent="0.25">
      <c r="A33" s="5" t="s">
        <v>83</v>
      </c>
      <c r="B33" s="5" t="s">
        <v>87</v>
      </c>
      <c r="C33" s="5" t="s">
        <v>88</v>
      </c>
      <c r="D33" s="6">
        <v>176000</v>
      </c>
      <c r="E33" s="6">
        <v>125000</v>
      </c>
      <c r="F33" s="6">
        <f t="shared" si="0"/>
        <v>137476</v>
      </c>
      <c r="G33" s="6">
        <v>48001</v>
      </c>
      <c r="H33" s="6">
        <v>89475</v>
      </c>
      <c r="I33" s="6">
        <v>43285</v>
      </c>
      <c r="J33" s="6">
        <v>0</v>
      </c>
      <c r="K33" s="6">
        <f t="shared" si="1"/>
        <v>94191</v>
      </c>
    </row>
    <row r="34" spans="1:11" s="1" customFormat="1" ht="22.5" x14ac:dyDescent="0.25">
      <c r="A34" s="5" t="s">
        <v>86</v>
      </c>
      <c r="B34" s="5" t="s">
        <v>90</v>
      </c>
      <c r="C34" s="5" t="s">
        <v>91</v>
      </c>
      <c r="D34" s="6">
        <f>D35+D38</f>
        <v>18273000</v>
      </c>
      <c r="E34" s="6">
        <f>E35+E38</f>
        <v>10621000</v>
      </c>
      <c r="F34" s="6">
        <f t="shared" si="0"/>
        <v>10870736</v>
      </c>
      <c r="G34" s="6">
        <f>G35+G38</f>
        <v>872047</v>
      </c>
      <c r="H34" s="6">
        <f>H35+H38</f>
        <v>9998689</v>
      </c>
      <c r="I34" s="6">
        <f>I35+I38</f>
        <v>9482645</v>
      </c>
      <c r="J34" s="6">
        <f>J35+J38</f>
        <v>166072</v>
      </c>
      <c r="K34" s="6">
        <f t="shared" si="1"/>
        <v>1222019</v>
      </c>
    </row>
    <row r="35" spans="1:11" s="1" customFormat="1" ht="22.5" x14ac:dyDescent="0.25">
      <c r="A35" s="5" t="s">
        <v>89</v>
      </c>
      <c r="B35" s="5" t="s">
        <v>93</v>
      </c>
      <c r="C35" s="5" t="s">
        <v>94</v>
      </c>
      <c r="D35" s="6">
        <f>+D36+D37</f>
        <v>16726000</v>
      </c>
      <c r="E35" s="6">
        <f>+E36+E37</f>
        <v>9478000</v>
      </c>
      <c r="F35" s="6">
        <f t="shared" si="0"/>
        <v>8107788</v>
      </c>
      <c r="G35" s="6">
        <f>+G36+G37</f>
        <v>0</v>
      </c>
      <c r="H35" s="6">
        <f>+H36+H37</f>
        <v>8107788</v>
      </c>
      <c r="I35" s="6">
        <f>+I36+I37</f>
        <v>8107788</v>
      </c>
      <c r="J35" s="6">
        <f>+J36+J37</f>
        <v>0</v>
      </c>
      <c r="K35" s="6">
        <f t="shared" si="1"/>
        <v>0</v>
      </c>
    </row>
    <row r="36" spans="1:11" s="1" customFormat="1" ht="43.5" x14ac:dyDescent="0.25">
      <c r="A36" s="5" t="s">
        <v>256</v>
      </c>
      <c r="B36" s="5" t="s">
        <v>96</v>
      </c>
      <c r="C36" s="5" t="s">
        <v>97</v>
      </c>
      <c r="D36" s="6">
        <v>5856000</v>
      </c>
      <c r="E36" s="6">
        <v>2838000</v>
      </c>
      <c r="F36" s="6">
        <f t="shared" si="0"/>
        <v>2526738</v>
      </c>
      <c r="G36" s="6">
        <v>0</v>
      </c>
      <c r="H36" s="6">
        <v>2526738</v>
      </c>
      <c r="I36" s="6">
        <v>2526738</v>
      </c>
      <c r="J36" s="6">
        <v>0</v>
      </c>
      <c r="K36" s="6">
        <f t="shared" si="1"/>
        <v>0</v>
      </c>
    </row>
    <row r="37" spans="1:11" s="1" customFormat="1" ht="22.5" x14ac:dyDescent="0.25">
      <c r="A37" s="5" t="s">
        <v>257</v>
      </c>
      <c r="B37" s="5" t="s">
        <v>99</v>
      </c>
      <c r="C37" s="5" t="s">
        <v>100</v>
      </c>
      <c r="D37" s="6">
        <v>10870000</v>
      </c>
      <c r="E37" s="6">
        <v>6640000</v>
      </c>
      <c r="F37" s="6">
        <f t="shared" si="0"/>
        <v>5581050</v>
      </c>
      <c r="G37" s="6">
        <v>0</v>
      </c>
      <c r="H37" s="6">
        <v>5581050</v>
      </c>
      <c r="I37" s="6">
        <v>5581050</v>
      </c>
      <c r="J37" s="6">
        <v>0</v>
      </c>
      <c r="K37" s="6">
        <f t="shared" si="1"/>
        <v>0</v>
      </c>
    </row>
    <row r="38" spans="1:11" s="1" customFormat="1" ht="33" x14ac:dyDescent="0.25">
      <c r="A38" s="5" t="s">
        <v>258</v>
      </c>
      <c r="B38" s="5" t="s">
        <v>102</v>
      </c>
      <c r="C38" s="5" t="s">
        <v>103</v>
      </c>
      <c r="D38" s="6">
        <f>D39+D42+D43</f>
        <v>1547000</v>
      </c>
      <c r="E38" s="6">
        <f>E39+E42+E43</f>
        <v>1143000</v>
      </c>
      <c r="F38" s="6">
        <f t="shared" si="0"/>
        <v>2762948</v>
      </c>
      <c r="G38" s="6">
        <f>G39+G42+G43</f>
        <v>872047</v>
      </c>
      <c r="H38" s="6">
        <f>H39+H42+H43</f>
        <v>1890901</v>
      </c>
      <c r="I38" s="6">
        <f>I39+I42+I43</f>
        <v>1374857</v>
      </c>
      <c r="J38" s="6">
        <f>J39+J42+J43</f>
        <v>166072</v>
      </c>
      <c r="K38" s="6">
        <f t="shared" si="1"/>
        <v>1222019</v>
      </c>
    </row>
    <row r="39" spans="1:11" s="1" customFormat="1" ht="22.5" x14ac:dyDescent="0.25">
      <c r="A39" s="5" t="s">
        <v>259</v>
      </c>
      <c r="B39" s="5" t="s">
        <v>105</v>
      </c>
      <c r="C39" s="5" t="s">
        <v>106</v>
      </c>
      <c r="D39" s="6">
        <f>D40+D41</f>
        <v>1125000</v>
      </c>
      <c r="E39" s="6">
        <f>E40+E41</f>
        <v>928000</v>
      </c>
      <c r="F39" s="6">
        <f t="shared" si="0"/>
        <v>2299810</v>
      </c>
      <c r="G39" s="6">
        <f>G40+G41</f>
        <v>779364</v>
      </c>
      <c r="H39" s="6">
        <f>H40+H41</f>
        <v>1520446</v>
      </c>
      <c r="I39" s="6">
        <f>I40+I41</f>
        <v>1050559</v>
      </c>
      <c r="J39" s="6">
        <f>J40+J41</f>
        <v>153603</v>
      </c>
      <c r="K39" s="6">
        <f t="shared" si="1"/>
        <v>1095648</v>
      </c>
    </row>
    <row r="40" spans="1:11" s="1" customFormat="1" ht="22.5" x14ac:dyDescent="0.25">
      <c r="A40" s="5" t="s">
        <v>101</v>
      </c>
      <c r="B40" s="5" t="s">
        <v>108</v>
      </c>
      <c r="C40" s="5" t="s">
        <v>109</v>
      </c>
      <c r="D40" s="6">
        <v>839000</v>
      </c>
      <c r="E40" s="6">
        <v>768000</v>
      </c>
      <c r="F40" s="6">
        <f t="shared" si="0"/>
        <v>1486572</v>
      </c>
      <c r="G40" s="6">
        <v>399578</v>
      </c>
      <c r="H40" s="6">
        <v>1086994</v>
      </c>
      <c r="I40" s="6">
        <v>779325</v>
      </c>
      <c r="J40" s="6">
        <v>0</v>
      </c>
      <c r="K40" s="6">
        <f t="shared" si="1"/>
        <v>707247</v>
      </c>
    </row>
    <row r="41" spans="1:11" s="1" customFormat="1" ht="22.5" x14ac:dyDescent="0.25">
      <c r="A41" s="5" t="s">
        <v>104</v>
      </c>
      <c r="B41" s="5" t="s">
        <v>111</v>
      </c>
      <c r="C41" s="5" t="s">
        <v>112</v>
      </c>
      <c r="D41" s="6">
        <v>286000</v>
      </c>
      <c r="E41" s="6">
        <v>160000</v>
      </c>
      <c r="F41" s="6">
        <f t="shared" si="0"/>
        <v>813238</v>
      </c>
      <c r="G41" s="6">
        <v>379786</v>
      </c>
      <c r="H41" s="6">
        <v>433452</v>
      </c>
      <c r="I41" s="6">
        <v>271234</v>
      </c>
      <c r="J41" s="6">
        <v>153603</v>
      </c>
      <c r="K41" s="6">
        <f t="shared" si="1"/>
        <v>388401</v>
      </c>
    </row>
    <row r="42" spans="1:11" s="1" customFormat="1" ht="22.5" x14ac:dyDescent="0.25">
      <c r="A42" s="5" t="s">
        <v>107</v>
      </c>
      <c r="B42" s="5" t="s">
        <v>114</v>
      </c>
      <c r="C42" s="5" t="s">
        <v>115</v>
      </c>
      <c r="D42" s="6">
        <v>375000</v>
      </c>
      <c r="E42" s="6">
        <v>190000</v>
      </c>
      <c r="F42" s="6">
        <f t="shared" si="0"/>
        <v>391595</v>
      </c>
      <c r="G42" s="6">
        <v>59405</v>
      </c>
      <c r="H42" s="6">
        <v>332190</v>
      </c>
      <c r="I42" s="6">
        <v>291605</v>
      </c>
      <c r="J42" s="6">
        <v>12469</v>
      </c>
      <c r="K42" s="6">
        <f t="shared" si="1"/>
        <v>87521</v>
      </c>
    </row>
    <row r="43" spans="1:11" s="1" customFormat="1" ht="33" x14ac:dyDescent="0.25">
      <c r="A43" s="5" t="s">
        <v>110</v>
      </c>
      <c r="B43" s="5" t="s">
        <v>117</v>
      </c>
      <c r="C43" s="5" t="s">
        <v>118</v>
      </c>
      <c r="D43" s="6">
        <v>47000</v>
      </c>
      <c r="E43" s="6">
        <v>25000</v>
      </c>
      <c r="F43" s="6">
        <f t="shared" si="0"/>
        <v>71543</v>
      </c>
      <c r="G43" s="6">
        <v>33278</v>
      </c>
      <c r="H43" s="6">
        <v>38265</v>
      </c>
      <c r="I43" s="6">
        <v>32693</v>
      </c>
      <c r="J43" s="6">
        <v>0</v>
      </c>
      <c r="K43" s="6">
        <f t="shared" si="1"/>
        <v>38850</v>
      </c>
    </row>
    <row r="44" spans="1:11" s="1" customFormat="1" ht="22.5" x14ac:dyDescent="0.25">
      <c r="A44" s="5" t="s">
        <v>113</v>
      </c>
      <c r="B44" s="5" t="s">
        <v>120</v>
      </c>
      <c r="C44" s="5" t="s">
        <v>121</v>
      </c>
      <c r="D44" s="6">
        <f>D45</f>
        <v>0</v>
      </c>
      <c r="E44" s="6">
        <f>E45</f>
        <v>0</v>
      </c>
      <c r="F44" s="6">
        <f t="shared" ref="F44:F70" si="2">G44+H44</f>
        <v>1516</v>
      </c>
      <c r="G44" s="6">
        <f t="shared" ref="G44:J45" si="3">G45</f>
        <v>337</v>
      </c>
      <c r="H44" s="6">
        <f t="shared" si="3"/>
        <v>1179</v>
      </c>
      <c r="I44" s="6">
        <f t="shared" si="3"/>
        <v>315</v>
      </c>
      <c r="J44" s="6">
        <f t="shared" si="3"/>
        <v>63</v>
      </c>
      <c r="K44" s="6">
        <f t="shared" ref="K44:K70" si="4">F44-I44-J44</f>
        <v>1138</v>
      </c>
    </row>
    <row r="45" spans="1:11" s="1" customFormat="1" x14ac:dyDescent="0.25">
      <c r="A45" s="5" t="s">
        <v>116</v>
      </c>
      <c r="B45" s="5" t="s">
        <v>123</v>
      </c>
      <c r="C45" s="5" t="s">
        <v>124</v>
      </c>
      <c r="D45" s="6">
        <f>D46</f>
        <v>0</v>
      </c>
      <c r="E45" s="6">
        <f>E46</f>
        <v>0</v>
      </c>
      <c r="F45" s="6">
        <f t="shared" si="2"/>
        <v>1516</v>
      </c>
      <c r="G45" s="6">
        <f t="shared" si="3"/>
        <v>337</v>
      </c>
      <c r="H45" s="6">
        <f t="shared" si="3"/>
        <v>1179</v>
      </c>
      <c r="I45" s="6">
        <f t="shared" si="3"/>
        <v>315</v>
      </c>
      <c r="J45" s="6">
        <f t="shared" si="3"/>
        <v>63</v>
      </c>
      <c r="K45" s="6">
        <f t="shared" si="4"/>
        <v>1138</v>
      </c>
    </row>
    <row r="46" spans="1:11" s="1" customFormat="1" x14ac:dyDescent="0.25">
      <c r="A46" s="5" t="s">
        <v>119</v>
      </c>
      <c r="B46" s="5" t="s">
        <v>126</v>
      </c>
      <c r="C46" s="5" t="s">
        <v>127</v>
      </c>
      <c r="D46" s="6">
        <v>0</v>
      </c>
      <c r="E46" s="6">
        <v>0</v>
      </c>
      <c r="F46" s="6">
        <f t="shared" si="2"/>
        <v>1516</v>
      </c>
      <c r="G46" s="6">
        <v>337</v>
      </c>
      <c r="H46" s="6">
        <v>1179</v>
      </c>
      <c r="I46" s="6">
        <v>315</v>
      </c>
      <c r="J46" s="6">
        <v>63</v>
      </c>
      <c r="K46" s="6">
        <f t="shared" si="4"/>
        <v>1138</v>
      </c>
    </row>
    <row r="47" spans="1:11" s="1" customFormat="1" x14ac:dyDescent="0.25">
      <c r="A47" s="5" t="s">
        <v>122</v>
      </c>
      <c r="B47" s="5" t="s">
        <v>129</v>
      </c>
      <c r="C47" s="5" t="s">
        <v>130</v>
      </c>
      <c r="D47" s="6">
        <f>D48+D52</f>
        <v>-656930</v>
      </c>
      <c r="E47" s="6">
        <f>E48+E52</f>
        <v>305437</v>
      </c>
      <c r="F47" s="6">
        <f t="shared" si="2"/>
        <v>7268929</v>
      </c>
      <c r="G47" s="6">
        <f>G48+G52</f>
        <v>3521992</v>
      </c>
      <c r="H47" s="6">
        <f>H48+H52</f>
        <v>3746937</v>
      </c>
      <c r="I47" s="6">
        <f>I48+I52</f>
        <v>2243736</v>
      </c>
      <c r="J47" s="6">
        <f>J48+J52</f>
        <v>205700</v>
      </c>
      <c r="K47" s="6">
        <f t="shared" si="4"/>
        <v>4819493</v>
      </c>
    </row>
    <row r="48" spans="1:11" s="1" customFormat="1" ht="22.5" x14ac:dyDescent="0.25">
      <c r="A48" s="5" t="s">
        <v>125</v>
      </c>
      <c r="B48" s="5" t="s">
        <v>132</v>
      </c>
      <c r="C48" s="5" t="s">
        <v>133</v>
      </c>
      <c r="D48" s="6">
        <f>D49</f>
        <v>2400000</v>
      </c>
      <c r="E48" s="6">
        <f>E49</f>
        <v>2000000</v>
      </c>
      <c r="F48" s="6">
        <f t="shared" si="2"/>
        <v>4311785</v>
      </c>
      <c r="G48" s="6">
        <f>G49</f>
        <v>2431195</v>
      </c>
      <c r="H48" s="6">
        <f>H49</f>
        <v>1880590</v>
      </c>
      <c r="I48" s="6">
        <f>I49</f>
        <v>1121891</v>
      </c>
      <c r="J48" s="6">
        <f>J49</f>
        <v>205700</v>
      </c>
      <c r="K48" s="6">
        <f t="shared" si="4"/>
        <v>2984194</v>
      </c>
    </row>
    <row r="49" spans="1:11" s="1" customFormat="1" ht="22.5" x14ac:dyDescent="0.25">
      <c r="A49" s="5" t="s">
        <v>128</v>
      </c>
      <c r="B49" s="5" t="s">
        <v>135</v>
      </c>
      <c r="C49" s="5" t="s">
        <v>136</v>
      </c>
      <c r="D49" s="6">
        <f>+D50</f>
        <v>2400000</v>
      </c>
      <c r="E49" s="6">
        <f>+E50</f>
        <v>2000000</v>
      </c>
      <c r="F49" s="6">
        <f t="shared" si="2"/>
        <v>4311785</v>
      </c>
      <c r="G49" s="6">
        <f t="shared" ref="G49:J50" si="5">+G50</f>
        <v>2431195</v>
      </c>
      <c r="H49" s="6">
        <f t="shared" si="5"/>
        <v>1880590</v>
      </c>
      <c r="I49" s="6">
        <f t="shared" si="5"/>
        <v>1121891</v>
      </c>
      <c r="J49" s="6">
        <f t="shared" si="5"/>
        <v>205700</v>
      </c>
      <c r="K49" s="6">
        <f t="shared" si="4"/>
        <v>2984194</v>
      </c>
    </row>
    <row r="50" spans="1:11" s="1" customFormat="1" x14ac:dyDescent="0.25">
      <c r="A50" s="5" t="s">
        <v>260</v>
      </c>
      <c r="B50" s="5" t="s">
        <v>138</v>
      </c>
      <c r="C50" s="5" t="s">
        <v>139</v>
      </c>
      <c r="D50" s="6">
        <f>+D51</f>
        <v>2400000</v>
      </c>
      <c r="E50" s="6">
        <f>+E51</f>
        <v>2000000</v>
      </c>
      <c r="F50" s="6">
        <f t="shared" si="2"/>
        <v>4311785</v>
      </c>
      <c r="G50" s="6">
        <f t="shared" si="5"/>
        <v>2431195</v>
      </c>
      <c r="H50" s="6">
        <f t="shared" si="5"/>
        <v>1880590</v>
      </c>
      <c r="I50" s="6">
        <f t="shared" si="5"/>
        <v>1121891</v>
      </c>
      <c r="J50" s="6">
        <f t="shared" si="5"/>
        <v>205700</v>
      </c>
      <c r="K50" s="6">
        <f t="shared" si="4"/>
        <v>2984194</v>
      </c>
    </row>
    <row r="51" spans="1:11" s="1" customFormat="1" ht="22.5" x14ac:dyDescent="0.25">
      <c r="A51" s="5" t="s">
        <v>137</v>
      </c>
      <c r="B51" s="5" t="s">
        <v>141</v>
      </c>
      <c r="C51" s="5" t="s">
        <v>142</v>
      </c>
      <c r="D51" s="6">
        <v>2400000</v>
      </c>
      <c r="E51" s="6">
        <v>2000000</v>
      </c>
      <c r="F51" s="6">
        <f t="shared" si="2"/>
        <v>4311785</v>
      </c>
      <c r="G51" s="6">
        <v>2431195</v>
      </c>
      <c r="H51" s="6">
        <v>1880590</v>
      </c>
      <c r="I51" s="6">
        <v>1121891</v>
      </c>
      <c r="J51" s="6">
        <v>205700</v>
      </c>
      <c r="K51" s="6">
        <f t="shared" si="4"/>
        <v>2984194</v>
      </c>
    </row>
    <row r="52" spans="1:11" s="1" customFormat="1" ht="22.5" x14ac:dyDescent="0.25">
      <c r="A52" s="5" t="s">
        <v>261</v>
      </c>
      <c r="B52" s="5" t="s">
        <v>144</v>
      </c>
      <c r="C52" s="5" t="s">
        <v>145</v>
      </c>
      <c r="D52" s="6">
        <f>D53+D56+D58+D61+D64</f>
        <v>-3056930</v>
      </c>
      <c r="E52" s="6">
        <f>E53+E56+E58+E61+E64</f>
        <v>-1694563</v>
      </c>
      <c r="F52" s="6">
        <f t="shared" si="2"/>
        <v>2957144</v>
      </c>
      <c r="G52" s="6">
        <f>G53+G56+G58+G61+G64</f>
        <v>1090797</v>
      </c>
      <c r="H52" s="6">
        <f>H53+H56+H58+H61+H64</f>
        <v>1866347</v>
      </c>
      <c r="I52" s="6">
        <f>I53+I56+I58+I61+I64</f>
        <v>1121845</v>
      </c>
      <c r="J52" s="6">
        <f>J53+J56+J58+J61+J64</f>
        <v>0</v>
      </c>
      <c r="K52" s="6">
        <f t="shared" si="4"/>
        <v>1835299</v>
      </c>
    </row>
    <row r="53" spans="1:11" s="1" customFormat="1" ht="43.5" x14ac:dyDescent="0.25">
      <c r="A53" s="5" t="s">
        <v>262</v>
      </c>
      <c r="B53" s="5" t="s">
        <v>147</v>
      </c>
      <c r="C53" s="5" t="s">
        <v>148</v>
      </c>
      <c r="D53" s="6">
        <f>D54+D55</f>
        <v>3981200</v>
      </c>
      <c r="E53" s="6">
        <f>E54+E55</f>
        <v>3199200</v>
      </c>
      <c r="F53" s="6">
        <f t="shared" si="2"/>
        <v>1408851</v>
      </c>
      <c r="G53" s="6">
        <f>G54+G55</f>
        <v>40812</v>
      </c>
      <c r="H53" s="6">
        <f>H54+H55</f>
        <v>1368039</v>
      </c>
      <c r="I53" s="6">
        <f>I54+I55</f>
        <v>1394127</v>
      </c>
      <c r="J53" s="6">
        <f>J54+J55</f>
        <v>0</v>
      </c>
      <c r="K53" s="6">
        <f t="shared" si="4"/>
        <v>14724</v>
      </c>
    </row>
    <row r="54" spans="1:11" s="1" customFormat="1" x14ac:dyDescent="0.25">
      <c r="A54" s="5" t="s">
        <v>143</v>
      </c>
      <c r="B54" s="5" t="s">
        <v>150</v>
      </c>
      <c r="C54" s="5" t="s">
        <v>151</v>
      </c>
      <c r="D54" s="6">
        <v>1382000</v>
      </c>
      <c r="E54" s="6">
        <v>1100000</v>
      </c>
      <c r="F54" s="6">
        <f t="shared" si="2"/>
        <v>506998</v>
      </c>
      <c r="G54" s="6">
        <v>0</v>
      </c>
      <c r="H54" s="6">
        <v>506998</v>
      </c>
      <c r="I54" s="6">
        <v>506998</v>
      </c>
      <c r="J54" s="6">
        <v>0</v>
      </c>
      <c r="K54" s="6">
        <f t="shared" si="4"/>
        <v>0</v>
      </c>
    </row>
    <row r="55" spans="1:11" s="1" customFormat="1" ht="22.5" x14ac:dyDescent="0.25">
      <c r="A55" s="5" t="s">
        <v>263</v>
      </c>
      <c r="B55" s="5" t="s">
        <v>153</v>
      </c>
      <c r="C55" s="5" t="s">
        <v>154</v>
      </c>
      <c r="D55" s="6">
        <v>2599200</v>
      </c>
      <c r="E55" s="6">
        <v>2099200</v>
      </c>
      <c r="F55" s="6">
        <f t="shared" si="2"/>
        <v>901853</v>
      </c>
      <c r="G55" s="6">
        <v>40812</v>
      </c>
      <c r="H55" s="6">
        <v>861041</v>
      </c>
      <c r="I55" s="6">
        <v>887129</v>
      </c>
      <c r="J55" s="6">
        <v>0</v>
      </c>
      <c r="K55" s="6">
        <f t="shared" si="4"/>
        <v>14724</v>
      </c>
    </row>
    <row r="56" spans="1:11" s="1" customFormat="1" ht="22.5" x14ac:dyDescent="0.25">
      <c r="A56" s="5" t="s">
        <v>264</v>
      </c>
      <c r="B56" s="5" t="s">
        <v>156</v>
      </c>
      <c r="C56" s="5" t="s">
        <v>157</v>
      </c>
      <c r="D56" s="6">
        <f>D57</f>
        <v>2000</v>
      </c>
      <c r="E56" s="6">
        <f>E57</f>
        <v>2000</v>
      </c>
      <c r="F56" s="6">
        <f t="shared" si="2"/>
        <v>583</v>
      </c>
      <c r="G56" s="6">
        <f>G57</f>
        <v>0</v>
      </c>
      <c r="H56" s="6">
        <f>H57</f>
        <v>583</v>
      </c>
      <c r="I56" s="6">
        <f>I57</f>
        <v>583</v>
      </c>
      <c r="J56" s="6">
        <f>J57</f>
        <v>0</v>
      </c>
      <c r="K56" s="6">
        <f t="shared" si="4"/>
        <v>0</v>
      </c>
    </row>
    <row r="57" spans="1:11" s="1" customFormat="1" x14ac:dyDescent="0.25">
      <c r="A57" s="5" t="s">
        <v>152</v>
      </c>
      <c r="B57" s="5" t="s">
        <v>159</v>
      </c>
      <c r="C57" s="5" t="s">
        <v>160</v>
      </c>
      <c r="D57" s="6">
        <v>2000</v>
      </c>
      <c r="E57" s="6">
        <v>2000</v>
      </c>
      <c r="F57" s="6">
        <f t="shared" si="2"/>
        <v>583</v>
      </c>
      <c r="G57" s="6">
        <v>0</v>
      </c>
      <c r="H57" s="6">
        <v>583</v>
      </c>
      <c r="I57" s="6">
        <v>583</v>
      </c>
      <c r="J57" s="6">
        <v>0</v>
      </c>
      <c r="K57" s="6">
        <f t="shared" si="4"/>
        <v>0</v>
      </c>
    </row>
    <row r="58" spans="1:11" s="1" customFormat="1" ht="22.5" x14ac:dyDescent="0.25">
      <c r="A58" s="5" t="s">
        <v>158</v>
      </c>
      <c r="B58" s="5" t="s">
        <v>162</v>
      </c>
      <c r="C58" s="5" t="s">
        <v>163</v>
      </c>
      <c r="D58" s="6">
        <f>D59</f>
        <v>603000</v>
      </c>
      <c r="E58" s="6">
        <f>E59</f>
        <v>300000</v>
      </c>
      <c r="F58" s="6">
        <f t="shared" si="2"/>
        <v>2168414</v>
      </c>
      <c r="G58" s="6">
        <f t="shared" ref="G58:J59" si="6">G59</f>
        <v>1045443</v>
      </c>
      <c r="H58" s="6">
        <f t="shared" si="6"/>
        <v>1122971</v>
      </c>
      <c r="I58" s="6">
        <f t="shared" si="6"/>
        <v>353031</v>
      </c>
      <c r="J58" s="6">
        <f t="shared" si="6"/>
        <v>0</v>
      </c>
      <c r="K58" s="6">
        <f t="shared" si="4"/>
        <v>1815383</v>
      </c>
    </row>
    <row r="59" spans="1:11" s="1" customFormat="1" ht="22.5" x14ac:dyDescent="0.25">
      <c r="A59" s="5" t="s">
        <v>265</v>
      </c>
      <c r="B59" s="5" t="s">
        <v>165</v>
      </c>
      <c r="C59" s="5" t="s">
        <v>166</v>
      </c>
      <c r="D59" s="6">
        <f>D60</f>
        <v>603000</v>
      </c>
      <c r="E59" s="6">
        <f>E60</f>
        <v>300000</v>
      </c>
      <c r="F59" s="6">
        <f t="shared" si="2"/>
        <v>2168414</v>
      </c>
      <c r="G59" s="6">
        <f t="shared" si="6"/>
        <v>1045443</v>
      </c>
      <c r="H59" s="6">
        <f t="shared" si="6"/>
        <v>1122971</v>
      </c>
      <c r="I59" s="6">
        <f t="shared" si="6"/>
        <v>353031</v>
      </c>
      <c r="J59" s="6">
        <f t="shared" si="6"/>
        <v>0</v>
      </c>
      <c r="K59" s="6">
        <f t="shared" si="4"/>
        <v>1815383</v>
      </c>
    </row>
    <row r="60" spans="1:11" s="1" customFormat="1" ht="22.5" x14ac:dyDescent="0.25">
      <c r="A60" s="5" t="s">
        <v>161</v>
      </c>
      <c r="B60" s="5" t="s">
        <v>168</v>
      </c>
      <c r="C60" s="5" t="s">
        <v>169</v>
      </c>
      <c r="D60" s="6">
        <v>603000</v>
      </c>
      <c r="E60" s="6">
        <v>300000</v>
      </c>
      <c r="F60" s="6">
        <f t="shared" si="2"/>
        <v>2168414</v>
      </c>
      <c r="G60" s="6">
        <v>1045443</v>
      </c>
      <c r="H60" s="6">
        <v>1122971</v>
      </c>
      <c r="I60" s="6">
        <v>353031</v>
      </c>
      <c r="J60" s="6">
        <v>0</v>
      </c>
      <c r="K60" s="6">
        <f t="shared" si="4"/>
        <v>1815383</v>
      </c>
    </row>
    <row r="61" spans="1:11" s="1" customFormat="1" ht="33" x14ac:dyDescent="0.25">
      <c r="A61" s="5" t="s">
        <v>266</v>
      </c>
      <c r="B61" s="5" t="s">
        <v>171</v>
      </c>
      <c r="C61" s="5" t="s">
        <v>172</v>
      </c>
      <c r="D61" s="6">
        <f>+D62+D63</f>
        <v>55000</v>
      </c>
      <c r="E61" s="6">
        <f>+E62+E63</f>
        <v>31000</v>
      </c>
      <c r="F61" s="6">
        <f t="shared" si="2"/>
        <v>34525</v>
      </c>
      <c r="G61" s="6">
        <f>+G62+G63</f>
        <v>4542</v>
      </c>
      <c r="H61" s="6">
        <f>+H62+H63</f>
        <v>29983</v>
      </c>
      <c r="I61" s="6">
        <f>+I62+I63</f>
        <v>29333</v>
      </c>
      <c r="J61" s="6">
        <f>+J62+J63</f>
        <v>0</v>
      </c>
      <c r="K61" s="6">
        <f t="shared" si="4"/>
        <v>5192</v>
      </c>
    </row>
    <row r="62" spans="1:11" s="1" customFormat="1" x14ac:dyDescent="0.25">
      <c r="A62" s="5" t="s">
        <v>267</v>
      </c>
      <c r="B62" s="5" t="s">
        <v>174</v>
      </c>
      <c r="C62" s="5" t="s">
        <v>175</v>
      </c>
      <c r="D62" s="6">
        <v>7000</v>
      </c>
      <c r="E62" s="6">
        <v>4000</v>
      </c>
      <c r="F62" s="6">
        <f t="shared" si="2"/>
        <v>9747</v>
      </c>
      <c r="G62" s="6">
        <v>4542</v>
      </c>
      <c r="H62" s="6">
        <v>5205</v>
      </c>
      <c r="I62" s="6">
        <v>4555</v>
      </c>
      <c r="J62" s="6">
        <v>0</v>
      </c>
      <c r="K62" s="6">
        <f t="shared" si="4"/>
        <v>5192</v>
      </c>
    </row>
    <row r="63" spans="1:11" s="1" customFormat="1" x14ac:dyDescent="0.25">
      <c r="A63" s="5" t="s">
        <v>268</v>
      </c>
      <c r="B63" s="5" t="s">
        <v>177</v>
      </c>
      <c r="C63" s="5" t="s">
        <v>178</v>
      </c>
      <c r="D63" s="6">
        <v>48000</v>
      </c>
      <c r="E63" s="6">
        <v>27000</v>
      </c>
      <c r="F63" s="6">
        <f t="shared" si="2"/>
        <v>24778</v>
      </c>
      <c r="G63" s="6">
        <v>0</v>
      </c>
      <c r="H63" s="6">
        <v>24778</v>
      </c>
      <c r="I63" s="6">
        <v>24778</v>
      </c>
      <c r="J63" s="6">
        <v>0</v>
      </c>
      <c r="K63" s="6">
        <f t="shared" si="4"/>
        <v>0</v>
      </c>
    </row>
    <row r="64" spans="1:11" s="1" customFormat="1" ht="22.5" x14ac:dyDescent="0.25">
      <c r="A64" s="5" t="s">
        <v>269</v>
      </c>
      <c r="B64" s="5" t="s">
        <v>180</v>
      </c>
      <c r="C64" s="5" t="s">
        <v>181</v>
      </c>
      <c r="D64" s="6">
        <f>+D65</f>
        <v>-7698130</v>
      </c>
      <c r="E64" s="6">
        <f>+E65</f>
        <v>-5226763</v>
      </c>
      <c r="F64" s="6">
        <f t="shared" si="2"/>
        <v>-655229</v>
      </c>
      <c r="G64" s="6">
        <f>+G65</f>
        <v>0</v>
      </c>
      <c r="H64" s="6">
        <f>+H65</f>
        <v>-655229</v>
      </c>
      <c r="I64" s="6">
        <f>+I65</f>
        <v>-655229</v>
      </c>
      <c r="J64" s="6">
        <f>+J65</f>
        <v>0</v>
      </c>
      <c r="K64" s="6">
        <f t="shared" si="4"/>
        <v>0</v>
      </c>
    </row>
    <row r="65" spans="1:12" s="1" customFormat="1" ht="33" x14ac:dyDescent="0.25">
      <c r="A65" s="5" t="s">
        <v>270</v>
      </c>
      <c r="B65" s="5" t="s">
        <v>183</v>
      </c>
      <c r="C65" s="5" t="s">
        <v>184</v>
      </c>
      <c r="D65" s="6">
        <v>-7698130</v>
      </c>
      <c r="E65" s="6">
        <v>-5226763</v>
      </c>
      <c r="F65" s="6">
        <f t="shared" si="2"/>
        <v>-655229</v>
      </c>
      <c r="G65" s="6">
        <v>0</v>
      </c>
      <c r="H65" s="6">
        <v>-655229</v>
      </c>
      <c r="I65" s="6">
        <v>-655229</v>
      </c>
      <c r="J65" s="6">
        <v>0</v>
      </c>
      <c r="K65" s="6">
        <f t="shared" si="4"/>
        <v>0</v>
      </c>
    </row>
    <row r="66" spans="1:12" s="1" customFormat="1" x14ac:dyDescent="0.25">
      <c r="A66" s="5" t="s">
        <v>194</v>
      </c>
      <c r="B66" s="5" t="s">
        <v>204</v>
      </c>
      <c r="C66" s="5" t="s">
        <v>205</v>
      </c>
      <c r="D66" s="6">
        <f>D67</f>
        <v>802000</v>
      </c>
      <c r="E66" s="6">
        <f>E67</f>
        <v>397000</v>
      </c>
      <c r="F66" s="6">
        <f t="shared" si="2"/>
        <v>189973</v>
      </c>
      <c r="G66" s="6">
        <f t="shared" ref="G66:J67" si="7">G67</f>
        <v>0</v>
      </c>
      <c r="H66" s="6">
        <f t="shared" si="7"/>
        <v>189973</v>
      </c>
      <c r="I66" s="6">
        <f t="shared" si="7"/>
        <v>189973</v>
      </c>
      <c r="J66" s="6">
        <f t="shared" si="7"/>
        <v>0</v>
      </c>
      <c r="K66" s="6">
        <f t="shared" si="4"/>
        <v>0</v>
      </c>
    </row>
    <row r="67" spans="1:12" s="1" customFormat="1" ht="22.5" x14ac:dyDescent="0.25">
      <c r="A67" s="5" t="s">
        <v>197</v>
      </c>
      <c r="B67" s="5" t="s">
        <v>207</v>
      </c>
      <c r="C67" s="5" t="s">
        <v>208</v>
      </c>
      <c r="D67" s="6">
        <f>D68</f>
        <v>802000</v>
      </c>
      <c r="E67" s="6">
        <f>E68</f>
        <v>397000</v>
      </c>
      <c r="F67" s="6">
        <f t="shared" si="2"/>
        <v>189973</v>
      </c>
      <c r="G67" s="6">
        <f t="shared" si="7"/>
        <v>0</v>
      </c>
      <c r="H67" s="6">
        <f t="shared" si="7"/>
        <v>189973</v>
      </c>
      <c r="I67" s="6">
        <f t="shared" si="7"/>
        <v>189973</v>
      </c>
      <c r="J67" s="6">
        <f t="shared" si="7"/>
        <v>0</v>
      </c>
      <c r="K67" s="6">
        <f t="shared" si="4"/>
        <v>0</v>
      </c>
    </row>
    <row r="68" spans="1:12" s="1" customFormat="1" ht="96" x14ac:dyDescent="0.25">
      <c r="A68" s="5" t="s">
        <v>200</v>
      </c>
      <c r="B68" s="5" t="s">
        <v>210</v>
      </c>
      <c r="C68" s="5" t="s">
        <v>211</v>
      </c>
      <c r="D68" s="6">
        <f>+D69+D70</f>
        <v>802000</v>
      </c>
      <c r="E68" s="6">
        <f>+E69+E70</f>
        <v>397000</v>
      </c>
      <c r="F68" s="6">
        <f t="shared" si="2"/>
        <v>189973</v>
      </c>
      <c r="G68" s="6">
        <f>+G69+G70</f>
        <v>0</v>
      </c>
      <c r="H68" s="6">
        <f>+H69+H70</f>
        <v>189973</v>
      </c>
      <c r="I68" s="6">
        <f>+I69+I70</f>
        <v>189973</v>
      </c>
      <c r="J68" s="6">
        <f>+J69+J70</f>
        <v>0</v>
      </c>
      <c r="K68" s="6">
        <f t="shared" si="4"/>
        <v>0</v>
      </c>
    </row>
    <row r="69" spans="1:12" s="1" customFormat="1" ht="33" x14ac:dyDescent="0.25">
      <c r="A69" s="5" t="s">
        <v>271</v>
      </c>
      <c r="B69" s="5" t="s">
        <v>213</v>
      </c>
      <c r="C69" s="5" t="s">
        <v>214</v>
      </c>
      <c r="D69" s="6">
        <v>2000</v>
      </c>
      <c r="E69" s="6">
        <v>2000</v>
      </c>
      <c r="F69" s="6">
        <f t="shared" si="2"/>
        <v>924</v>
      </c>
      <c r="G69" s="6">
        <v>0</v>
      </c>
      <c r="H69" s="6">
        <v>924</v>
      </c>
      <c r="I69" s="6">
        <v>924</v>
      </c>
      <c r="J69" s="6">
        <v>0</v>
      </c>
      <c r="K69" s="6">
        <f t="shared" si="4"/>
        <v>0</v>
      </c>
    </row>
    <row r="70" spans="1:12" s="1" customFormat="1" ht="22.5" x14ac:dyDescent="0.25">
      <c r="A70" s="5" t="s">
        <v>272</v>
      </c>
      <c r="B70" s="5" t="s">
        <v>216</v>
      </c>
      <c r="C70" s="5" t="s">
        <v>217</v>
      </c>
      <c r="D70" s="6">
        <v>800000</v>
      </c>
      <c r="E70" s="6">
        <v>395000</v>
      </c>
      <c r="F70" s="6">
        <f t="shared" si="2"/>
        <v>189049</v>
      </c>
      <c r="G70" s="6">
        <v>0</v>
      </c>
      <c r="H70" s="6">
        <v>189049</v>
      </c>
      <c r="I70" s="6">
        <v>189049</v>
      </c>
      <c r="J70" s="6">
        <v>0</v>
      </c>
      <c r="K70" s="6">
        <f t="shared" si="4"/>
        <v>0</v>
      </c>
    </row>
    <row r="71" spans="1:12" s="1" customFormat="1" x14ac:dyDescent="0.25">
      <c r="A71" s="3"/>
      <c r="B71" s="3"/>
      <c r="C71" s="3"/>
      <c r="D71" s="4"/>
      <c r="E71" s="4"/>
      <c r="F71" s="4"/>
      <c r="G71" s="4"/>
      <c r="H71" s="4"/>
      <c r="I71" s="4"/>
      <c r="J71" s="4"/>
      <c r="K71" s="4"/>
    </row>
    <row r="72" spans="1:12" x14ac:dyDescent="0.25">
      <c r="A72" s="11" t="s">
        <v>246</v>
      </c>
      <c r="B72" s="11"/>
      <c r="C72" s="11"/>
      <c r="D72" s="11"/>
      <c r="E72" s="11" t="s">
        <v>248</v>
      </c>
      <c r="F72" s="11"/>
      <c r="G72" s="11"/>
      <c r="H72" s="11"/>
      <c r="I72" s="11" t="s">
        <v>250</v>
      </c>
      <c r="J72" s="11"/>
      <c r="K72" s="11"/>
      <c r="L72" s="11"/>
    </row>
    <row r="73" spans="1:12" x14ac:dyDescent="0.25">
      <c r="A73" s="17" t="s">
        <v>247</v>
      </c>
      <c r="B73" s="17"/>
      <c r="C73" s="17"/>
      <c r="D73" s="17"/>
      <c r="E73" s="17" t="s">
        <v>249</v>
      </c>
      <c r="F73" s="17"/>
      <c r="G73" s="17"/>
      <c r="H73" s="17"/>
      <c r="I73" s="17"/>
      <c r="J73" s="17"/>
      <c r="K73" s="17"/>
      <c r="L73" s="17"/>
    </row>
    <row r="143" spans="1:20" x14ac:dyDescent="0.25">
      <c r="A143" s="7"/>
      <c r="B143" s="7"/>
      <c r="C143" s="7"/>
      <c r="D143" s="7"/>
      <c r="I143" s="7"/>
      <c r="J143" s="7"/>
      <c r="K143" s="7"/>
      <c r="L143" s="7"/>
      <c r="Q143" s="7"/>
      <c r="R143" s="7"/>
      <c r="S143" s="7"/>
      <c r="T143" s="7"/>
    </row>
  </sheetData>
  <mergeCells count="23">
    <mergeCell ref="A72:D72"/>
    <mergeCell ref="A73:D73"/>
    <mergeCell ref="E72:H72"/>
    <mergeCell ref="E73:H73"/>
    <mergeCell ref="I72:L72"/>
    <mergeCell ref="I73:L73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"/>
  <sheetViews>
    <sheetView topLeftCell="B1" workbookViewId="0">
      <selection activeCell="B12" sqref="B12:I35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customWidth="1"/>
    <col min="6" max="8" width="14.42578125" hidden="1" customWidth="1"/>
    <col min="9" max="9" width="14.42578125" customWidth="1"/>
    <col min="10" max="11" width="14.42578125" hidden="1" customWidth="1"/>
  </cols>
  <sheetData>
    <row r="1" spans="1:1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9.95" customHeight="1" x14ac:dyDescent="0.25">
      <c r="A4" s="14" t="s">
        <v>273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 thickBot="1" x14ac:dyDescent="0.3"/>
    <row r="7" spans="1:11" s="1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1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1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1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1" customFormat="1" ht="15.75" thickBot="1" x14ac:dyDescent="0.3">
      <c r="A11" s="10" t="s">
        <v>6</v>
      </c>
      <c r="B11" s="10"/>
      <c r="C11" s="2" t="s">
        <v>8</v>
      </c>
      <c r="D11" s="2">
        <v>1</v>
      </c>
      <c r="E11" s="2">
        <v>2</v>
      </c>
      <c r="F11" s="2" t="s">
        <v>13</v>
      </c>
      <c r="G11" s="2">
        <v>4</v>
      </c>
      <c r="H11" s="2">
        <v>5</v>
      </c>
      <c r="I11" s="2">
        <v>6</v>
      </c>
      <c r="J11" s="2">
        <v>7</v>
      </c>
      <c r="K11" s="2" t="s">
        <v>19</v>
      </c>
    </row>
    <row r="12" spans="1:11" s="1" customFormat="1" ht="22.5" x14ac:dyDescent="0.25">
      <c r="A12" s="5" t="s">
        <v>20</v>
      </c>
      <c r="B12" s="5" t="s">
        <v>274</v>
      </c>
      <c r="C12" s="5" t="s">
        <v>22</v>
      </c>
      <c r="D12" s="6">
        <f>D13+D19+D23+D28</f>
        <v>20803509</v>
      </c>
      <c r="E12" s="6">
        <f>E13+E19+E23+E28</f>
        <v>10810255</v>
      </c>
      <c r="F12" s="6">
        <f t="shared" ref="F12:F35" si="0">G12+H12</f>
        <v>4333857</v>
      </c>
      <c r="G12" s="6">
        <f>G13+G19+G23+G28</f>
        <v>27175</v>
      </c>
      <c r="H12" s="6">
        <f>H13+H19+H23+H28</f>
        <v>4306682</v>
      </c>
      <c r="I12" s="6">
        <f>I13+I19+I23+I28</f>
        <v>4207787</v>
      </c>
      <c r="J12" s="6">
        <f>J13+J19+J23+J28</f>
        <v>23571</v>
      </c>
      <c r="K12" s="6">
        <f t="shared" ref="K12:K35" si="1">F12-I12-J12</f>
        <v>102499</v>
      </c>
    </row>
    <row r="13" spans="1:11" s="1" customFormat="1" x14ac:dyDescent="0.25">
      <c r="A13" s="5" t="s">
        <v>23</v>
      </c>
      <c r="B13" s="5" t="s">
        <v>27</v>
      </c>
      <c r="C13" s="5" t="s">
        <v>28</v>
      </c>
      <c r="D13" s="6">
        <f t="shared" ref="D13:E15" si="2">+D14</f>
        <v>7698130</v>
      </c>
      <c r="E13" s="6">
        <f t="shared" si="2"/>
        <v>5226763</v>
      </c>
      <c r="F13" s="6">
        <f t="shared" si="0"/>
        <v>1221488</v>
      </c>
      <c r="G13" s="6">
        <f t="shared" ref="G13:J15" si="3">+G14</f>
        <v>0</v>
      </c>
      <c r="H13" s="6">
        <f t="shared" si="3"/>
        <v>1221488</v>
      </c>
      <c r="I13" s="6">
        <f t="shared" si="3"/>
        <v>1221488</v>
      </c>
      <c r="J13" s="6">
        <f t="shared" si="3"/>
        <v>0</v>
      </c>
      <c r="K13" s="6">
        <f t="shared" si="1"/>
        <v>0</v>
      </c>
    </row>
    <row r="14" spans="1:11" s="1" customFormat="1" x14ac:dyDescent="0.25">
      <c r="A14" s="5" t="s">
        <v>275</v>
      </c>
      <c r="B14" s="5" t="s">
        <v>129</v>
      </c>
      <c r="C14" s="5" t="s">
        <v>130</v>
      </c>
      <c r="D14" s="6">
        <f t="shared" si="2"/>
        <v>7698130</v>
      </c>
      <c r="E14" s="6">
        <f t="shared" si="2"/>
        <v>5226763</v>
      </c>
      <c r="F14" s="6">
        <f t="shared" si="0"/>
        <v>1221488</v>
      </c>
      <c r="G14" s="6">
        <f t="shared" si="3"/>
        <v>0</v>
      </c>
      <c r="H14" s="6">
        <f t="shared" si="3"/>
        <v>1221488</v>
      </c>
      <c r="I14" s="6">
        <f t="shared" si="3"/>
        <v>1221488</v>
      </c>
      <c r="J14" s="6">
        <f t="shared" si="3"/>
        <v>0</v>
      </c>
      <c r="K14" s="6">
        <f t="shared" si="1"/>
        <v>0</v>
      </c>
    </row>
    <row r="15" spans="1:11" s="1" customFormat="1" ht="22.5" x14ac:dyDescent="0.25">
      <c r="A15" s="5" t="s">
        <v>253</v>
      </c>
      <c r="B15" s="5" t="s">
        <v>144</v>
      </c>
      <c r="C15" s="5" t="s">
        <v>145</v>
      </c>
      <c r="D15" s="6">
        <f t="shared" si="2"/>
        <v>7698130</v>
      </c>
      <c r="E15" s="6">
        <f t="shared" si="2"/>
        <v>5226763</v>
      </c>
      <c r="F15" s="6">
        <f t="shared" si="0"/>
        <v>1221488</v>
      </c>
      <c r="G15" s="6">
        <f t="shared" si="3"/>
        <v>0</v>
      </c>
      <c r="H15" s="6">
        <f t="shared" si="3"/>
        <v>1221488</v>
      </c>
      <c r="I15" s="6">
        <f t="shared" si="3"/>
        <v>1221488</v>
      </c>
      <c r="J15" s="6">
        <f t="shared" si="3"/>
        <v>0</v>
      </c>
      <c r="K15" s="6">
        <f t="shared" si="1"/>
        <v>0</v>
      </c>
    </row>
    <row r="16" spans="1:11" s="1" customFormat="1" ht="22.5" x14ac:dyDescent="0.25">
      <c r="A16" s="5" t="s">
        <v>276</v>
      </c>
      <c r="B16" s="5" t="s">
        <v>180</v>
      </c>
      <c r="C16" s="5" t="s">
        <v>181</v>
      </c>
      <c r="D16" s="6">
        <f>+D17+D18</f>
        <v>7698130</v>
      </c>
      <c r="E16" s="6">
        <f>+E17+E18</f>
        <v>5226763</v>
      </c>
      <c r="F16" s="6">
        <f t="shared" si="0"/>
        <v>1221488</v>
      </c>
      <c r="G16" s="6">
        <f>+G17+G18</f>
        <v>0</v>
      </c>
      <c r="H16" s="6">
        <f>+H17+H18</f>
        <v>1221488</v>
      </c>
      <c r="I16" s="6">
        <f>+I17+I18</f>
        <v>1221488</v>
      </c>
      <c r="J16" s="6">
        <f>+J17+J18</f>
        <v>0</v>
      </c>
      <c r="K16" s="6">
        <f t="shared" si="1"/>
        <v>0</v>
      </c>
    </row>
    <row r="17" spans="1:11" s="1" customFormat="1" x14ac:dyDescent="0.25">
      <c r="A17" s="5" t="s">
        <v>277</v>
      </c>
      <c r="B17" s="5" t="s">
        <v>186</v>
      </c>
      <c r="C17" s="5" t="s">
        <v>187</v>
      </c>
      <c r="D17" s="6">
        <v>7698130</v>
      </c>
      <c r="E17" s="6">
        <v>5226763</v>
      </c>
      <c r="F17" s="6">
        <f t="shared" si="0"/>
        <v>655229</v>
      </c>
      <c r="G17" s="6">
        <v>0</v>
      </c>
      <c r="H17" s="6">
        <v>655229</v>
      </c>
      <c r="I17" s="6">
        <v>655229</v>
      </c>
      <c r="J17" s="6">
        <v>0</v>
      </c>
      <c r="K17" s="6">
        <f t="shared" si="1"/>
        <v>0</v>
      </c>
    </row>
    <row r="18" spans="1:11" s="1" customFormat="1" ht="22.5" x14ac:dyDescent="0.25">
      <c r="A18" s="5" t="s">
        <v>255</v>
      </c>
      <c r="B18" s="5" t="s">
        <v>189</v>
      </c>
      <c r="C18" s="5" t="s">
        <v>190</v>
      </c>
      <c r="D18" s="6">
        <v>0</v>
      </c>
      <c r="E18" s="6">
        <v>0</v>
      </c>
      <c r="F18" s="6">
        <f t="shared" si="0"/>
        <v>566259</v>
      </c>
      <c r="G18" s="6">
        <v>0</v>
      </c>
      <c r="H18" s="6">
        <v>566259</v>
      </c>
      <c r="I18" s="6">
        <v>566259</v>
      </c>
      <c r="J18" s="6">
        <v>0</v>
      </c>
      <c r="K18" s="6">
        <f t="shared" si="1"/>
        <v>0</v>
      </c>
    </row>
    <row r="19" spans="1:11" s="1" customFormat="1" x14ac:dyDescent="0.25">
      <c r="A19" s="5" t="s">
        <v>56</v>
      </c>
      <c r="B19" s="5" t="s">
        <v>192</v>
      </c>
      <c r="C19" s="5" t="s">
        <v>193</v>
      </c>
      <c r="D19" s="6">
        <f>D20</f>
        <v>0</v>
      </c>
      <c r="E19" s="6">
        <f>E20</f>
        <v>0</v>
      </c>
      <c r="F19" s="6">
        <f t="shared" si="0"/>
        <v>2489</v>
      </c>
      <c r="G19" s="6">
        <f>G20</f>
        <v>0</v>
      </c>
      <c r="H19" s="6">
        <f>H20</f>
        <v>2489</v>
      </c>
      <c r="I19" s="6">
        <f>I20</f>
        <v>2489</v>
      </c>
      <c r="J19" s="6">
        <f>J20</f>
        <v>0</v>
      </c>
      <c r="K19" s="6">
        <f t="shared" si="1"/>
        <v>0</v>
      </c>
    </row>
    <row r="20" spans="1:11" s="1" customFormat="1" ht="33" x14ac:dyDescent="0.25">
      <c r="A20" s="5" t="s">
        <v>59</v>
      </c>
      <c r="B20" s="5" t="s">
        <v>195</v>
      </c>
      <c r="C20" s="5" t="s">
        <v>196</v>
      </c>
      <c r="D20" s="6">
        <f>D21+D22</f>
        <v>0</v>
      </c>
      <c r="E20" s="6">
        <f>E21+E22</f>
        <v>0</v>
      </c>
      <c r="F20" s="6">
        <f t="shared" si="0"/>
        <v>2489</v>
      </c>
      <c r="G20" s="6">
        <f>G21+G22</f>
        <v>0</v>
      </c>
      <c r="H20" s="6">
        <f>H21+H22</f>
        <v>2489</v>
      </c>
      <c r="I20" s="6">
        <f>I21+I22</f>
        <v>2489</v>
      </c>
      <c r="J20" s="6">
        <f>J21+J22</f>
        <v>0</v>
      </c>
      <c r="K20" s="6">
        <f t="shared" si="1"/>
        <v>0</v>
      </c>
    </row>
    <row r="21" spans="1:11" s="1" customFormat="1" ht="22.5" x14ac:dyDescent="0.25">
      <c r="A21" s="5" t="s">
        <v>62</v>
      </c>
      <c r="B21" s="5" t="s">
        <v>198</v>
      </c>
      <c r="C21" s="5" t="s">
        <v>199</v>
      </c>
      <c r="D21" s="6">
        <v>0</v>
      </c>
      <c r="E21" s="6">
        <v>0</v>
      </c>
      <c r="F21" s="6">
        <f t="shared" si="0"/>
        <v>1989</v>
      </c>
      <c r="G21" s="6">
        <v>0</v>
      </c>
      <c r="H21" s="6">
        <v>1989</v>
      </c>
      <c r="I21" s="6">
        <v>1989</v>
      </c>
      <c r="J21" s="6">
        <v>0</v>
      </c>
      <c r="K21" s="6">
        <f t="shared" si="1"/>
        <v>0</v>
      </c>
    </row>
    <row r="22" spans="1:11" s="1" customFormat="1" ht="22.5" x14ac:dyDescent="0.25">
      <c r="A22" s="5" t="s">
        <v>65</v>
      </c>
      <c r="B22" s="5" t="s">
        <v>201</v>
      </c>
      <c r="C22" s="5" t="s">
        <v>202</v>
      </c>
      <c r="D22" s="6">
        <v>0</v>
      </c>
      <c r="E22" s="6">
        <v>0</v>
      </c>
      <c r="F22" s="6">
        <f t="shared" si="0"/>
        <v>500</v>
      </c>
      <c r="G22" s="6">
        <v>0</v>
      </c>
      <c r="H22" s="6">
        <v>500</v>
      </c>
      <c r="I22" s="6">
        <v>500</v>
      </c>
      <c r="J22" s="6">
        <v>0</v>
      </c>
      <c r="K22" s="6">
        <f t="shared" si="1"/>
        <v>0</v>
      </c>
    </row>
    <row r="23" spans="1:11" s="1" customFormat="1" x14ac:dyDescent="0.25">
      <c r="A23" s="5" t="s">
        <v>257</v>
      </c>
      <c r="B23" s="5" t="s">
        <v>204</v>
      </c>
      <c r="C23" s="5" t="s">
        <v>205</v>
      </c>
      <c r="D23" s="6">
        <f>D24</f>
        <v>9741596</v>
      </c>
      <c r="E23" s="6">
        <f>E24</f>
        <v>4477402</v>
      </c>
      <c r="F23" s="6">
        <f t="shared" si="0"/>
        <v>2363045</v>
      </c>
      <c r="G23" s="6">
        <f t="shared" ref="G23:J24" si="4">G24</f>
        <v>3604</v>
      </c>
      <c r="H23" s="6">
        <f t="shared" si="4"/>
        <v>2359441</v>
      </c>
      <c r="I23" s="6">
        <f t="shared" si="4"/>
        <v>2349448</v>
      </c>
      <c r="J23" s="6">
        <f t="shared" si="4"/>
        <v>0</v>
      </c>
      <c r="K23" s="6">
        <f t="shared" si="1"/>
        <v>13597</v>
      </c>
    </row>
    <row r="24" spans="1:11" s="1" customFormat="1" ht="22.5" x14ac:dyDescent="0.25">
      <c r="A24" s="5" t="s">
        <v>98</v>
      </c>
      <c r="B24" s="5" t="s">
        <v>207</v>
      </c>
      <c r="C24" s="5" t="s">
        <v>208</v>
      </c>
      <c r="D24" s="6">
        <f>D25</f>
        <v>9741596</v>
      </c>
      <c r="E24" s="6">
        <f>E25</f>
        <v>4477402</v>
      </c>
      <c r="F24" s="6">
        <f t="shared" si="0"/>
        <v>2363045</v>
      </c>
      <c r="G24" s="6">
        <f t="shared" si="4"/>
        <v>3604</v>
      </c>
      <c r="H24" s="6">
        <f t="shared" si="4"/>
        <v>2359441</v>
      </c>
      <c r="I24" s="6">
        <f t="shared" si="4"/>
        <v>2349448</v>
      </c>
      <c r="J24" s="6">
        <f t="shared" si="4"/>
        <v>0</v>
      </c>
      <c r="K24" s="6">
        <f t="shared" si="1"/>
        <v>13597</v>
      </c>
    </row>
    <row r="25" spans="1:11" s="1" customFormat="1" ht="96" x14ac:dyDescent="0.25">
      <c r="A25" s="5" t="s">
        <v>278</v>
      </c>
      <c r="B25" s="5" t="s">
        <v>210</v>
      </c>
      <c r="C25" s="5" t="s">
        <v>211</v>
      </c>
      <c r="D25" s="6">
        <f>+D26+D27</f>
        <v>9741596</v>
      </c>
      <c r="E25" s="6">
        <f>+E26+E27</f>
        <v>4477402</v>
      </c>
      <c r="F25" s="6">
        <f t="shared" si="0"/>
        <v>2363045</v>
      </c>
      <c r="G25" s="6">
        <f>+G26+G27</f>
        <v>3604</v>
      </c>
      <c r="H25" s="6">
        <f>+H26+H27</f>
        <v>2359441</v>
      </c>
      <c r="I25" s="6">
        <f>+I26+I27</f>
        <v>2349448</v>
      </c>
      <c r="J25" s="6">
        <f>+J26+J27</f>
        <v>0</v>
      </c>
      <c r="K25" s="6">
        <f t="shared" si="1"/>
        <v>13597</v>
      </c>
    </row>
    <row r="26" spans="1:11" s="1" customFormat="1" ht="22.5" x14ac:dyDescent="0.25">
      <c r="A26" s="5" t="s">
        <v>152</v>
      </c>
      <c r="B26" s="5" t="s">
        <v>219</v>
      </c>
      <c r="C26" s="5" t="s">
        <v>220</v>
      </c>
      <c r="D26" s="6">
        <v>9318900</v>
      </c>
      <c r="E26" s="6">
        <v>4400000</v>
      </c>
      <c r="F26" s="6">
        <f t="shared" si="0"/>
        <v>2305390</v>
      </c>
      <c r="G26" s="6">
        <v>0</v>
      </c>
      <c r="H26" s="6">
        <v>2305390</v>
      </c>
      <c r="I26" s="6">
        <v>2305390</v>
      </c>
      <c r="J26" s="6">
        <v>0</v>
      </c>
      <c r="K26" s="6">
        <f t="shared" si="1"/>
        <v>0</v>
      </c>
    </row>
    <row r="27" spans="1:11" s="1" customFormat="1" ht="54" x14ac:dyDescent="0.25">
      <c r="A27" s="5" t="s">
        <v>158</v>
      </c>
      <c r="B27" s="5" t="s">
        <v>222</v>
      </c>
      <c r="C27" s="5" t="s">
        <v>223</v>
      </c>
      <c r="D27" s="6">
        <v>422696</v>
      </c>
      <c r="E27" s="6">
        <v>77402</v>
      </c>
      <c r="F27" s="6">
        <f t="shared" si="0"/>
        <v>57655</v>
      </c>
      <c r="G27" s="6">
        <v>3604</v>
      </c>
      <c r="H27" s="6">
        <v>54051</v>
      </c>
      <c r="I27" s="6">
        <v>44058</v>
      </c>
      <c r="J27" s="6">
        <v>0</v>
      </c>
      <c r="K27" s="6">
        <f t="shared" si="1"/>
        <v>13597</v>
      </c>
    </row>
    <row r="28" spans="1:11" s="1" customFormat="1" ht="33" x14ac:dyDescent="0.25">
      <c r="A28" s="5" t="s">
        <v>279</v>
      </c>
      <c r="B28" s="5" t="s">
        <v>225</v>
      </c>
      <c r="C28" s="5" t="s">
        <v>226</v>
      </c>
      <c r="D28" s="6">
        <f>D29+D32</f>
        <v>3363783</v>
      </c>
      <c r="E28" s="6">
        <f>E29+E32</f>
        <v>1106090</v>
      </c>
      <c r="F28" s="6">
        <f t="shared" si="0"/>
        <v>746835</v>
      </c>
      <c r="G28" s="6">
        <f>G29+G32</f>
        <v>23571</v>
      </c>
      <c r="H28" s="6">
        <f>H29+H32</f>
        <v>723264</v>
      </c>
      <c r="I28" s="6">
        <f>I29+I32</f>
        <v>634362</v>
      </c>
      <c r="J28" s="6">
        <f>J29+J32</f>
        <v>23571</v>
      </c>
      <c r="K28" s="6">
        <f t="shared" si="1"/>
        <v>88902</v>
      </c>
    </row>
    <row r="29" spans="1:11" s="1" customFormat="1" ht="22.5" x14ac:dyDescent="0.25">
      <c r="A29" s="5" t="s">
        <v>280</v>
      </c>
      <c r="B29" s="5" t="s">
        <v>228</v>
      </c>
      <c r="C29" s="5" t="s">
        <v>229</v>
      </c>
      <c r="D29" s="6">
        <f>D30+D31</f>
        <v>965183</v>
      </c>
      <c r="E29" s="6">
        <f>E30+E31</f>
        <v>0</v>
      </c>
      <c r="F29" s="6">
        <f t="shared" si="0"/>
        <v>46794</v>
      </c>
      <c r="G29" s="6">
        <f>G30+G31</f>
        <v>0</v>
      </c>
      <c r="H29" s="6">
        <f>H30+H31</f>
        <v>46794</v>
      </c>
      <c r="I29" s="6">
        <f>I30+I31</f>
        <v>46794</v>
      </c>
      <c r="J29" s="6">
        <f>J30+J31</f>
        <v>0</v>
      </c>
      <c r="K29" s="6">
        <f t="shared" si="1"/>
        <v>0</v>
      </c>
    </row>
    <row r="30" spans="1:11" s="1" customFormat="1" ht="22.5" x14ac:dyDescent="0.25">
      <c r="A30" s="5" t="s">
        <v>281</v>
      </c>
      <c r="B30" s="5" t="s">
        <v>231</v>
      </c>
      <c r="C30" s="5" t="s">
        <v>232</v>
      </c>
      <c r="D30" s="6">
        <v>965183</v>
      </c>
      <c r="E30" s="6">
        <v>0</v>
      </c>
      <c r="F30" s="6">
        <f t="shared" si="0"/>
        <v>0</v>
      </c>
      <c r="G30" s="6">
        <v>0</v>
      </c>
      <c r="H30" s="6">
        <v>0</v>
      </c>
      <c r="I30" s="6">
        <v>0</v>
      </c>
      <c r="J30" s="6">
        <v>0</v>
      </c>
      <c r="K30" s="6">
        <f t="shared" si="1"/>
        <v>0</v>
      </c>
    </row>
    <row r="31" spans="1:11" s="1" customFormat="1" ht="22.5" x14ac:dyDescent="0.25">
      <c r="A31" s="5" t="s">
        <v>282</v>
      </c>
      <c r="B31" s="5" t="s">
        <v>234</v>
      </c>
      <c r="C31" s="5" t="s">
        <v>235</v>
      </c>
      <c r="D31" s="6">
        <v>0</v>
      </c>
      <c r="E31" s="6">
        <v>0</v>
      </c>
      <c r="F31" s="6">
        <f t="shared" si="0"/>
        <v>46794</v>
      </c>
      <c r="G31" s="6">
        <v>0</v>
      </c>
      <c r="H31" s="6">
        <v>46794</v>
      </c>
      <c r="I31" s="6">
        <v>46794</v>
      </c>
      <c r="J31" s="6">
        <v>0</v>
      </c>
      <c r="K31" s="6">
        <f t="shared" si="1"/>
        <v>0</v>
      </c>
    </row>
    <row r="32" spans="1:11" s="1" customFormat="1" x14ac:dyDescent="0.25">
      <c r="A32" s="5" t="s">
        <v>283</v>
      </c>
      <c r="B32" s="5" t="s">
        <v>237</v>
      </c>
      <c r="C32" s="5" t="s">
        <v>238</v>
      </c>
      <c r="D32" s="6">
        <f>D33+D34+D35</f>
        <v>2398600</v>
      </c>
      <c r="E32" s="6">
        <f>E33+E34+E35</f>
        <v>1106090</v>
      </c>
      <c r="F32" s="6">
        <f t="shared" si="0"/>
        <v>700041</v>
      </c>
      <c r="G32" s="6">
        <f>G33+G34+G35</f>
        <v>23571</v>
      </c>
      <c r="H32" s="6">
        <f>H33+H34+H35</f>
        <v>676470</v>
      </c>
      <c r="I32" s="6">
        <f>I33+I34+I35</f>
        <v>587568</v>
      </c>
      <c r="J32" s="6">
        <f>J33+J34+J35</f>
        <v>23571</v>
      </c>
      <c r="K32" s="6">
        <f t="shared" si="1"/>
        <v>88902</v>
      </c>
    </row>
    <row r="33" spans="1:12" s="1" customFormat="1" ht="22.5" x14ac:dyDescent="0.25">
      <c r="A33" s="5" t="s">
        <v>284</v>
      </c>
      <c r="B33" s="5" t="s">
        <v>231</v>
      </c>
      <c r="C33" s="5" t="s">
        <v>240</v>
      </c>
      <c r="D33" s="6">
        <v>1775029</v>
      </c>
      <c r="E33" s="6">
        <v>482519</v>
      </c>
      <c r="F33" s="6">
        <f t="shared" si="0"/>
        <v>330180</v>
      </c>
      <c r="G33" s="6">
        <v>23571</v>
      </c>
      <c r="H33" s="6">
        <v>306609</v>
      </c>
      <c r="I33" s="6">
        <v>217707</v>
      </c>
      <c r="J33" s="6">
        <v>23571</v>
      </c>
      <c r="K33" s="6">
        <f t="shared" si="1"/>
        <v>88902</v>
      </c>
    </row>
    <row r="34" spans="1:12" s="1" customFormat="1" ht="22.5" x14ac:dyDescent="0.25">
      <c r="A34" s="5" t="s">
        <v>285</v>
      </c>
      <c r="B34" s="5" t="s">
        <v>234</v>
      </c>
      <c r="C34" s="5" t="s">
        <v>242</v>
      </c>
      <c r="D34" s="6">
        <v>23571</v>
      </c>
      <c r="E34" s="6">
        <v>23571</v>
      </c>
      <c r="F34" s="6">
        <f t="shared" si="0"/>
        <v>23571</v>
      </c>
      <c r="G34" s="6">
        <v>0</v>
      </c>
      <c r="H34" s="6">
        <v>23571</v>
      </c>
      <c r="I34" s="6">
        <v>23571</v>
      </c>
      <c r="J34" s="6">
        <v>0</v>
      </c>
      <c r="K34" s="6">
        <f t="shared" si="1"/>
        <v>0</v>
      </c>
    </row>
    <row r="35" spans="1:12" s="1" customFormat="1" x14ac:dyDescent="0.25">
      <c r="A35" s="5" t="s">
        <v>286</v>
      </c>
      <c r="B35" s="5" t="s">
        <v>244</v>
      </c>
      <c r="C35" s="5" t="s">
        <v>245</v>
      </c>
      <c r="D35" s="6">
        <v>600000</v>
      </c>
      <c r="E35" s="6">
        <v>600000</v>
      </c>
      <c r="F35" s="6">
        <f t="shared" si="0"/>
        <v>346290</v>
      </c>
      <c r="G35" s="6">
        <v>0</v>
      </c>
      <c r="H35" s="6">
        <v>346290</v>
      </c>
      <c r="I35" s="6">
        <v>346290</v>
      </c>
      <c r="J35" s="6">
        <v>0</v>
      </c>
      <c r="K35" s="6">
        <f t="shared" si="1"/>
        <v>0</v>
      </c>
    </row>
    <row r="36" spans="1:12" s="1" customFormat="1" x14ac:dyDescent="0.25">
      <c r="A36" s="3"/>
      <c r="B36" s="3"/>
      <c r="C36" s="3"/>
      <c r="D36" s="4"/>
      <c r="E36" s="4"/>
      <c r="F36" s="4"/>
      <c r="G36" s="4"/>
      <c r="H36" s="4"/>
      <c r="I36" s="4"/>
      <c r="J36" s="4"/>
      <c r="K36" s="4"/>
    </row>
    <row r="37" spans="1:12" x14ac:dyDescent="0.25">
      <c r="A37" s="11" t="s">
        <v>246</v>
      </c>
      <c r="B37" s="11"/>
      <c r="C37" s="11"/>
      <c r="D37" s="11"/>
      <c r="E37" s="11" t="s">
        <v>248</v>
      </c>
      <c r="F37" s="11"/>
      <c r="G37" s="11"/>
      <c r="H37" s="11"/>
      <c r="I37" s="11" t="s">
        <v>250</v>
      </c>
      <c r="J37" s="11"/>
      <c r="K37" s="11"/>
      <c r="L37" s="11"/>
    </row>
    <row r="38" spans="1:12" x14ac:dyDescent="0.25">
      <c r="A38" s="17" t="s">
        <v>247</v>
      </c>
      <c r="B38" s="17"/>
      <c r="C38" s="17"/>
      <c r="D38" s="17"/>
      <c r="E38" s="17" t="s">
        <v>249</v>
      </c>
      <c r="F38" s="17"/>
      <c r="G38" s="17"/>
      <c r="H38" s="17"/>
      <c r="I38" s="17"/>
      <c r="J38" s="17"/>
      <c r="K38" s="17"/>
      <c r="L38" s="17"/>
    </row>
    <row r="73" spans="1:20" x14ac:dyDescent="0.25">
      <c r="A73" s="7"/>
      <c r="B73" s="7"/>
      <c r="C73" s="7"/>
      <c r="D73" s="7"/>
      <c r="I73" s="7"/>
      <c r="J73" s="7"/>
      <c r="K73" s="7"/>
      <c r="L73" s="7"/>
      <c r="Q73" s="7"/>
      <c r="R73" s="7"/>
      <c r="S73" s="7"/>
      <c r="T73" s="7"/>
    </row>
  </sheetData>
  <mergeCells count="23">
    <mergeCell ref="A37:D37"/>
    <mergeCell ref="A38:D38"/>
    <mergeCell ref="E37:H37"/>
    <mergeCell ref="E38:H38"/>
    <mergeCell ref="I37:L37"/>
    <mergeCell ref="I38:L38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Oana.Cojocariu</dc:creator>
  <cp:lastModifiedBy>Iuliana.Florescu</cp:lastModifiedBy>
  <cp:lastPrinted>2021-08-06T09:52:36Z</cp:lastPrinted>
  <dcterms:created xsi:type="dcterms:W3CDTF">2021-08-05T11:06:22Z</dcterms:created>
  <dcterms:modified xsi:type="dcterms:W3CDTF">2021-08-06T09:53:45Z</dcterms:modified>
</cp:coreProperties>
</file>