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IUNIE\ph cont executie trim I 2024\"/>
    </mc:Choice>
  </mc:AlternateContent>
  <xr:revisionPtr revIDLastSave="0" documentId="13_ncr:1_{25E90F20-F578-4C8D-BE05-9F7DF899F5DF}" xr6:coauthVersionLast="47" xr6:coauthVersionMax="47" xr10:uidLastSave="{00000000-0000-0000-0000-000000000000}"/>
  <bookViews>
    <workbookView xWindow="-120" yWindow="-120" windowWidth="29040" windowHeight="15990" xr2:uid="{F1D5EA78-4696-46AB-9027-9CAD13EFB4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K18" i="1" s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K38" i="1"/>
  <c r="K39" i="1"/>
  <c r="F40" i="1"/>
  <c r="D41" i="1"/>
  <c r="E41" i="1"/>
  <c r="F41" i="1"/>
  <c r="G41" i="1"/>
  <c r="G40" i="1" s="1"/>
  <c r="H41" i="1"/>
  <c r="I41" i="1"/>
  <c r="J41" i="1"/>
  <c r="L41" i="1"/>
  <c r="K42" i="1"/>
  <c r="K43" i="1"/>
  <c r="D44" i="1"/>
  <c r="E44" i="1"/>
  <c r="F44" i="1"/>
  <c r="G44" i="1"/>
  <c r="H44" i="1"/>
  <c r="I44" i="1"/>
  <c r="K44" i="1" s="1"/>
  <c r="J44" i="1"/>
  <c r="L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K54" i="1"/>
  <c r="D56" i="1"/>
  <c r="E56" i="1"/>
  <c r="F56" i="1"/>
  <c r="G56" i="1"/>
  <c r="H56" i="1"/>
  <c r="I56" i="1"/>
  <c r="K56" i="1" s="1"/>
  <c r="J56" i="1"/>
  <c r="L56" i="1"/>
  <c r="K57" i="1"/>
  <c r="K58" i="1"/>
  <c r="D59" i="1"/>
  <c r="E59" i="1"/>
  <c r="F59" i="1"/>
  <c r="G59" i="1"/>
  <c r="H59" i="1"/>
  <c r="I59" i="1"/>
  <c r="J59" i="1"/>
  <c r="L59" i="1"/>
  <c r="K60" i="1"/>
  <c r="D61" i="1"/>
  <c r="E61" i="1"/>
  <c r="F61" i="1"/>
  <c r="G61" i="1"/>
  <c r="H61" i="1"/>
  <c r="I61" i="1"/>
  <c r="J61" i="1"/>
  <c r="J55" i="1" s="1"/>
  <c r="L61" i="1"/>
  <c r="K62" i="1"/>
  <c r="D65" i="1"/>
  <c r="E65" i="1"/>
  <c r="E64" i="1" s="1"/>
  <c r="F65" i="1"/>
  <c r="G65" i="1"/>
  <c r="H65" i="1"/>
  <c r="I65" i="1"/>
  <c r="I64" i="1" s="1"/>
  <c r="J65" i="1"/>
  <c r="L65" i="1"/>
  <c r="K66" i="1"/>
  <c r="D67" i="1"/>
  <c r="D64" i="1" s="1"/>
  <c r="E67" i="1"/>
  <c r="F67" i="1"/>
  <c r="G67" i="1"/>
  <c r="H67" i="1"/>
  <c r="I67" i="1"/>
  <c r="J67" i="1"/>
  <c r="J64" i="1" s="1"/>
  <c r="L67" i="1"/>
  <c r="K68" i="1"/>
  <c r="K69" i="1"/>
  <c r="K70" i="1"/>
  <c r="K71" i="1"/>
  <c r="D73" i="1"/>
  <c r="D72" i="1" s="1"/>
  <c r="E73" i="1"/>
  <c r="E72" i="1" s="1"/>
  <c r="F73" i="1"/>
  <c r="F72" i="1" s="1"/>
  <c r="G73" i="1"/>
  <c r="G72" i="1" s="1"/>
  <c r="H73" i="1"/>
  <c r="H72" i="1" s="1"/>
  <c r="I73" i="1"/>
  <c r="I72" i="1" s="1"/>
  <c r="J73" i="1"/>
  <c r="J72" i="1" s="1"/>
  <c r="K73" i="1"/>
  <c r="L73" i="1"/>
  <c r="L72" i="1" s="1"/>
  <c r="K74" i="1"/>
  <c r="K75" i="1"/>
  <c r="K76" i="1"/>
  <c r="D78" i="1"/>
  <c r="E78" i="1"/>
  <c r="F78" i="1"/>
  <c r="G78" i="1"/>
  <c r="H78" i="1"/>
  <c r="I78" i="1"/>
  <c r="J78" i="1"/>
  <c r="L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I80" i="1" s="1"/>
  <c r="J81" i="1"/>
  <c r="J80" i="1" s="1"/>
  <c r="L81" i="1"/>
  <c r="L80" i="1" s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I83" i="1" s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K88" i="1" s="1"/>
  <c r="J88" i="1"/>
  <c r="L88" i="1"/>
  <c r="K89" i="1"/>
  <c r="K90" i="1"/>
  <c r="K91" i="1"/>
  <c r="K92" i="1"/>
  <c r="K93" i="1"/>
  <c r="K94" i="1"/>
  <c r="K95" i="1"/>
  <c r="K50" i="1" l="1"/>
  <c r="J46" i="1"/>
  <c r="F46" i="1"/>
  <c r="F29" i="1" s="1"/>
  <c r="L14" i="1"/>
  <c r="K84" i="1"/>
  <c r="D77" i="1"/>
  <c r="K78" i="1"/>
  <c r="E14" i="1"/>
  <c r="J63" i="1"/>
  <c r="H64" i="1"/>
  <c r="H63" i="1" s="1"/>
  <c r="F55" i="1"/>
  <c r="J40" i="1"/>
  <c r="K33" i="1"/>
  <c r="F30" i="1"/>
  <c r="D14" i="1"/>
  <c r="J77" i="1"/>
  <c r="E63" i="1"/>
  <c r="K65" i="1"/>
  <c r="G64" i="1"/>
  <c r="G63" i="1" s="1"/>
  <c r="K61" i="1"/>
  <c r="I55" i="1"/>
  <c r="K55" i="1" s="1"/>
  <c r="H46" i="1"/>
  <c r="D46" i="1"/>
  <c r="G14" i="1"/>
  <c r="F64" i="1"/>
  <c r="F63" i="1" s="1"/>
  <c r="D55" i="1"/>
  <c r="L55" i="1"/>
  <c r="G46" i="1"/>
  <c r="G29" i="1" s="1"/>
  <c r="H40" i="1"/>
  <c r="D40" i="1"/>
  <c r="L30" i="1"/>
  <c r="K26" i="1"/>
  <c r="J14" i="1"/>
  <c r="I24" i="1"/>
  <c r="K24" i="1" s="1"/>
  <c r="K25" i="1"/>
  <c r="K81" i="1"/>
  <c r="E77" i="1"/>
  <c r="I77" i="1"/>
  <c r="L64" i="1"/>
  <c r="L63" i="1" s="1"/>
  <c r="L46" i="1"/>
  <c r="K47" i="1"/>
  <c r="E46" i="1"/>
  <c r="L40" i="1"/>
  <c r="K41" i="1"/>
  <c r="E40" i="1"/>
  <c r="E30" i="1"/>
  <c r="H30" i="1"/>
  <c r="H14" i="1"/>
  <c r="J30" i="1"/>
  <c r="G30" i="1"/>
  <c r="K59" i="1"/>
  <c r="I46" i="1"/>
  <c r="I40" i="1"/>
  <c r="K22" i="1"/>
  <c r="K67" i="1"/>
  <c r="D30" i="1"/>
  <c r="E55" i="1"/>
  <c r="G55" i="1"/>
  <c r="H77" i="1"/>
  <c r="G77" i="1"/>
  <c r="K64" i="1"/>
  <c r="I63" i="1"/>
  <c r="K63" i="1" s="1"/>
  <c r="K31" i="1"/>
  <c r="I30" i="1"/>
  <c r="K83" i="1"/>
  <c r="L77" i="1"/>
  <c r="F77" i="1"/>
  <c r="K46" i="1"/>
  <c r="K16" i="1"/>
  <c r="D63" i="1"/>
  <c r="D29" i="1"/>
  <c r="K80" i="1"/>
  <c r="K72" i="1"/>
  <c r="H55" i="1"/>
  <c r="F14" i="1"/>
  <c r="I15" i="1"/>
  <c r="K77" i="1" l="1"/>
  <c r="K40" i="1"/>
  <c r="J29" i="1"/>
  <c r="J13" i="1" s="1"/>
  <c r="L29" i="1"/>
  <c r="L13" i="1" s="1"/>
  <c r="G13" i="1"/>
  <c r="E29" i="1"/>
  <c r="E13" i="1" s="1"/>
  <c r="H29" i="1"/>
  <c r="H13" i="1" s="1"/>
  <c r="D13" i="1"/>
  <c r="K30" i="1"/>
  <c r="I29" i="1"/>
  <c r="I14" i="1"/>
  <c r="K15" i="1"/>
  <c r="F13" i="1"/>
  <c r="K29" i="1" l="1"/>
  <c r="K14" i="1"/>
  <c r="I13" i="1"/>
  <c r="K13" i="1" s="1"/>
</calcChain>
</file>

<file path=xl/sharedStrings.xml><?xml version="1.0" encoding="utf-8"?>
<sst xmlns="http://schemas.openxmlformats.org/spreadsheetml/2006/main" count="499" uniqueCount="477">
  <si>
    <t>Cont de executie - Cheltuieli - Bugetul local</t>
  </si>
  <si>
    <t>Trimestrul: 1,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</si>
  <si>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</si>
  <si>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</si>
  <si>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</si>
  <si>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</si>
  <si>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</si>
  <si>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</si>
  <si>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</si>
  <si>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</si>
  <si>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</si>
  <si>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</si>
  <si>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</si>
  <si>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</si>
  <si>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</si>
  <si>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</si>
  <si>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</si>
  <si>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</si>
  <si>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</si>
  <si>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</si>
  <si>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</si>
  <si>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</si>
  <si>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</si>
  <si>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</si>
  <si>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</si>
  <si>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</si>
  <si>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</si>
  <si>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</si>
  <si>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</si>
  <si>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</si>
  <si>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</si>
  <si>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</si>
  <si>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</si>
  <si>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</si>
  <si>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</si>
  <si>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</si>
  <si>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</si>
  <si>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</si>
  <si>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</si>
  <si>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</si>
  <si>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</si>
  <si>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</si>
  <si>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</si>
  <si>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</si>
  <si>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</si>
  <si>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</si>
  <si>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</si>
  <si>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</si>
  <si>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</si>
  <si>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</si>
  <si>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</si>
  <si>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</si>
  <si>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</si>
  <si>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</si>
  <si>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</si>
  <si>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</si>
  <si>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</si>
  <si>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</si>
  <si>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</si>
  <si>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</si>
  <si>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</si>
  <si>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</si>
  <si>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</si>
  <si>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</si>
  <si>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</si>
  <si>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</si>
  <si>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</si>
  <si>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</si>
  <si>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</si>
  <si>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</si>
  <si>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</si>
  <si>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</si>
  <si>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</si>
  <si>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</si>
  <si>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</si>
  <si>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</si>
  <si>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</si>
  <si>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</si>
  <si>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</si>
  <si>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</si>
  <si>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</si>
  <si>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</si>
  <si>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</si>
  <si>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</si>
  <si>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</si>
  <si>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</si>
  <si>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</si>
  <si>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</si>
  <si>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</si>
  <si>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</si>
  <si>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</si>
  <si>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</si>
  <si>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</si>
  <si>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</si>
  <si>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</si>
  <si>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</si>
  <si>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</si>
  <si>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</si>
  <si>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</si>
  <si>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</si>
  <si>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</si>
  <si>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</si>
  <si>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</si>
  <si>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</si>
  <si>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</si>
  <si>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</si>
  <si>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</si>
  <si>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</si>
  <si>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</si>
  <si>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</si>
  <si>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</si>
  <si>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</si>
  <si>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</si>
  <si>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</si>
  <si>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</si>
  <si>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</si>
  <si>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</si>
  <si>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</si>
  <si>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</si>
  <si>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</si>
  <si>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</si>
  <si>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</si>
  <si>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</si>
  <si>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</si>
  <si>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</si>
  <si>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</si>
  <si>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</si>
  <si>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</si>
  <si>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</si>
  <si>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</si>
  <si>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</si>
  <si>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</si>
  <si>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</si>
  <si>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</si>
  <si>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</si>
  <si>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</si>
  <si>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</si>
  <si>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</si>
  <si>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</si>
  <si>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</si>
  <si>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</si>
  <si>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</si>
  <si>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</si>
  <si>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</si>
  <si>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</si>
  <si>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</si>
  <si>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</si>
  <si>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</si>
  <si>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</si>
  <si>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</si>
  <si>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</si>
  <si>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</si>
  <si>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</si>
  <si>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</si>
  <si>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</si>
  <si>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</si>
  <si>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</si>
  <si>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</si>
  <si>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</si>
  <si>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</si>
  <si>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</si>
  <si>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</si>
  <si>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</si>
  <si>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</si>
  <si>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</si>
  <si>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</si>
  <si>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</si>
  <si>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</si>
  <si>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</si>
  <si>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</si>
  <si>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</si>
  <si>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</si>
  <si>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</si>
  <si>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</si>
  <si>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</si>
  <si>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</si>
  <si>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</si>
  <si>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</si>
  <si>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</si>
  <si>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</si>
  <si>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</si>
  <si>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</si>
  <si>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</si>
  <si>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</si>
  <si>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</si>
  <si>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</si>
  <si>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</si>
  <si>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</si>
  <si>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</si>
  <si>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</si>
  <si>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</si>
  <si>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</si>
  <si>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</si>
  <si>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</si>
  <si>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</si>
  <si>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</si>
  <si>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</si>
  <si>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</si>
  <si>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</si>
  <si>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</si>
  <si>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</si>
  <si>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</si>
  <si>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</si>
  <si>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</si>
  <si>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</si>
  <si>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</si>
  <si>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</si>
  <si>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</si>
  <si>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</si>
  <si>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</si>
  <si>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</si>
  <si>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</si>
  <si>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</si>
  <si>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</si>
  <si>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</si>
  <si>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</si>
  <si>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</si>
  <si>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</si>
  <si>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</si>
  <si>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</si>
  <si>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</si>
  <si>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</si>
  <si>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</si>
  <si>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</si>
  <si>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</si>
  <si>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</si>
  <si>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</si>
  <si>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</si>
  <si>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</si>
  <si>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</si>
  <si>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</si>
  <si>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</si>
  <si>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</si>
  <si>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</si>
  <si>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</si>
  <si>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</si>
  <si>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</si>
  <si>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</si>
  <si>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</si>
  <si>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</si>
  <si>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</si>
  <si>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</si>
  <si>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</si>
  <si>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</si>
  <si>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</si>
  <si>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</si>
  <si>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</si>
  <si>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</si>
  <si>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</si>
  <si>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</si>
  <si>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</si>
  <si>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</si>
  <si>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</si>
  <si>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</si>
  <si>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</si>
  <si>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</si>
  <si>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</si>
  <si>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</si>
  <si>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</si>
  <si>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</si>
  <si>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</si>
  <si>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</si>
  <si>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</si>
  <si>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</si>
  <si>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</si>
  <si>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</si>
  <si>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</si>
  <si>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</si>
  <si>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</si>
  <si>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</si>
  <si>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</si>
  <si>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</si>
  <si>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</si>
  <si>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</si>
  <si>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</si>
  <si>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</si>
  <si>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</si>
  <si>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</si>
  <si>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</si>
  <si>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</si>
  <si>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</si>
  <si>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</si>
  <si>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</si>
  <si>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</si>
  <si>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</si>
  <si>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</si>
  <si>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</si>
  <si>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</si>
  <si>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</si>
  <si>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</si>
  <si>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</si>
  <si>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</si>
  <si>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</si>
  <si>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</si>
  <si>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</si>
  <si>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</si>
  <si>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</si>
  <si>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</si>
  <si>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</si>
  <si>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</si>
  <si>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</si>
  <si>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</si>
  <si>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</si>
  <si>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</si>
  <si>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</si>
  <si>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</si>
  <si>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</si>
  <si>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</si>
  <si>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</si>
  <si>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</si>
  <si>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</si>
  <si>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</si>
  <si>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</si>
  <si>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</si>
  <si>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</si>
  <si>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</si>
  <si>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</si>
  <si>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</si>
  <si>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</si>
  <si>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</si>
  <si>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</si>
  <si>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</si>
  <si>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50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</si>
  <si>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</si>
  <si>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</si>
  <si>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</si>
  <si>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</si>
  <si>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</si>
  <si>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</si>
  <si>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</si>
  <si>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</si>
  <si>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</si>
  <si>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</si>
  <si>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>58</t>
  </si>
  <si>
    <t xml:space="preserve">Medicamente </t>
  </si>
  <si>
    <t>20.04.01</t>
  </si>
  <si>
    <t>59</t>
  </si>
  <si>
    <t>Materiale sanitare</t>
  </si>
  <si>
    <t>20.04.02</t>
  </si>
  <si>
    <t>61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</si>
  <si>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</si>
  <si>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</si>
  <si>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</si>
  <si>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</si>
  <si>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</si>
  <si>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</si>
  <si>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</si>
  <si>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</si>
  <si>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</si>
  <si>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</si>
  <si>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</si>
  <si>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</si>
  <si>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</si>
  <si>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</si>
  <si>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</si>
  <si>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</si>
  <si>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</si>
  <si>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</si>
  <si>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</si>
  <si>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</si>
  <si>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</si>
  <si>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</si>
  <si>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</si>
  <si>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</si>
  <si>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</si>
  <si>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</si>
  <si>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</si>
  <si>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</si>
  <si>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</si>
  <si>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</si>
  <si>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</si>
  <si>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</si>
  <si>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</si>
  <si>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</si>
  <si>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</si>
  <si>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</si>
  <si>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</si>
  <si>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</si>
  <si>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</si>
  <si>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</si>
  <si>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</si>
  <si>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</si>
  <si>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</si>
  <si>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</si>
  <si>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</si>
  <si>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</si>
  <si>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</si>
  <si>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</si>
  <si>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</si>
  <si>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</si>
  <si>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</si>
  <si>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</si>
  <si>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</si>
  <si>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</si>
  <si>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</si>
  <si>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</si>
  <si>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</si>
  <si>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</si>
  <si>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</si>
  <si>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</si>
  <si>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</si>
  <si>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</si>
  <si>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</si>
  <si>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</si>
  <si>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</si>
  <si>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</si>
  <si>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</si>
  <si>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</si>
  <si>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</si>
  <si>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</si>
  <si>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</si>
  <si>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</si>
  <si>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</si>
  <si>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</si>
  <si>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</si>
  <si>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</si>
  <si>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</si>
  <si>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</si>
  <si>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</si>
  <si>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</si>
  <si>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</si>
  <si>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</si>
  <si>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</si>
  <si>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</si>
  <si>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</si>
  <si>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</si>
  <si>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</si>
  <si>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</si>
  <si>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</si>
  <si>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</si>
  <si>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</si>
  <si>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</si>
  <si>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</si>
  <si>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</si>
  <si>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</si>
  <si>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</si>
  <si>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</si>
  <si>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</si>
  <si>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</si>
  <si>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</si>
  <si>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</si>
  <si>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</si>
  <si>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</si>
  <si>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</si>
  <si>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</si>
  <si>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</si>
  <si>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</si>
  <si>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</si>
  <si>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</si>
  <si>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</si>
  <si>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</si>
  <si>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</si>
  <si>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</si>
  <si>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</si>
  <si>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</si>
  <si>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</si>
  <si>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</si>
  <si>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</si>
  <si>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</si>
  <si>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</si>
  <si>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</si>
  <si>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</si>
  <si>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</si>
  <si>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</si>
  <si>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</si>
  <si>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</si>
  <si>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</si>
  <si>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</si>
  <si>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</si>
  <si>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</si>
  <si>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</si>
  <si>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</si>
  <si>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</si>
  <si>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</si>
  <si>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</si>
  <si>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</si>
  <si>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2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</si>
</sst>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8A23-F11F-46CD-B752-763DFBC903DF}">
  <dimension ref="A1:L226"/>
  <sheetViews>
    <sheetView tabSelected="1" topLeftCell="B1" workbookViewId="0">
      <selection activeCell="S18" sqref="S18"/>
    </sheetView>
  </sheetViews>
  <sheetFormatPr defaultRowHeight="15" x14ac:dyDescent="0.25"/>
  <cols>
    <col min="1" max="1" width="3.42578125" hidden="1" customWidth="1"/>
    <col min="2" max="2" width="40.28515625" customWidth="1"/>
    <col min="3" max="3" width="11.7109375" customWidth="1"/>
    <col min="4" max="5" width="14.42578125" hidden="1" customWidth="1"/>
    <col min="6" max="6" width="14.42578125" customWidth="1"/>
    <col min="7" max="7" width="13.140625" customWidth="1"/>
    <col min="8" max="9" width="14.42578125" hidden="1" customWidth="1"/>
    <col min="10" max="10" width="12.42578125" customWidth="1"/>
    <col min="11" max="12" width="14.42578125" hidden="1" customWidth="1"/>
  </cols>
  <sheetData>
    <row r="1" spans="1:12" x14ac:dyDescent="0.25">
      <c r="A1" s="10" t="s">
        <v>476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265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70.15000000000000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2" customFormat="1" ht="15.75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.75" thickBot="1" x14ac:dyDescent="0.3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2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.75" thickBot="1" x14ac:dyDescent="0.3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129359480</v>
      </c>
      <c r="G13" s="6">
        <f t="shared" si="0"/>
        <v>29137320</v>
      </c>
      <c r="H13" s="6">
        <f t="shared" si="0"/>
        <v>27184646</v>
      </c>
      <c r="I13" s="6">
        <f t="shared" si="0"/>
        <v>27184646</v>
      </c>
      <c r="J13" s="6">
        <f t="shared" si="0"/>
        <v>14206267</v>
      </c>
      <c r="K13" s="6">
        <f t="shared" ref="K13:K44" si="1">I13-J13</f>
        <v>12978379</v>
      </c>
      <c r="L13" s="6">
        <f>L14+L24+L29+L63+L77</f>
        <v>11903143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16620540</v>
      </c>
      <c r="G14" s="6">
        <f t="shared" si="2"/>
        <v>5239550</v>
      </c>
      <c r="H14" s="6">
        <f t="shared" si="2"/>
        <v>11627853</v>
      </c>
      <c r="I14" s="6">
        <f t="shared" si="2"/>
        <v>11627853</v>
      </c>
      <c r="J14" s="6">
        <f t="shared" si="2"/>
        <v>4014596</v>
      </c>
      <c r="K14" s="6">
        <f t="shared" si="1"/>
        <v>7613257</v>
      </c>
      <c r="L14" s="6">
        <f>L15+L18+L22</f>
        <v>4534886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13438590</v>
      </c>
      <c r="G15" s="6">
        <f t="shared" si="3"/>
        <v>3685200</v>
      </c>
      <c r="H15" s="6">
        <f t="shared" si="3"/>
        <v>9720802</v>
      </c>
      <c r="I15" s="6">
        <f t="shared" si="3"/>
        <v>9720802</v>
      </c>
      <c r="J15" s="6">
        <f t="shared" si="3"/>
        <v>2694210</v>
      </c>
      <c r="K15" s="6">
        <f t="shared" si="1"/>
        <v>7026592</v>
      </c>
      <c r="L15" s="6">
        <f>L16</f>
        <v>3215882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13438590</v>
      </c>
      <c r="G16" s="6">
        <f t="shared" si="3"/>
        <v>3685200</v>
      </c>
      <c r="H16" s="6">
        <f t="shared" si="3"/>
        <v>9720802</v>
      </c>
      <c r="I16" s="6">
        <f t="shared" si="3"/>
        <v>9720802</v>
      </c>
      <c r="J16" s="6">
        <f t="shared" si="3"/>
        <v>2694210</v>
      </c>
      <c r="K16" s="6">
        <f t="shared" si="1"/>
        <v>7026592</v>
      </c>
      <c r="L16" s="6">
        <f>L17</f>
        <v>3215882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13438590</v>
      </c>
      <c r="G17" s="6">
        <v>3685200</v>
      </c>
      <c r="H17" s="6">
        <v>9720802</v>
      </c>
      <c r="I17" s="6">
        <v>9720802</v>
      </c>
      <c r="J17" s="6">
        <v>2694210</v>
      </c>
      <c r="K17" s="6">
        <f t="shared" si="1"/>
        <v>7026592</v>
      </c>
      <c r="L17" s="6">
        <v>3215882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886950</v>
      </c>
      <c r="G18" s="6">
        <f t="shared" si="4"/>
        <v>289350</v>
      </c>
      <c r="H18" s="6">
        <f t="shared" si="4"/>
        <v>796234</v>
      </c>
      <c r="I18" s="6">
        <f t="shared" si="4"/>
        <v>796234</v>
      </c>
      <c r="J18" s="6">
        <f t="shared" si="4"/>
        <v>209569</v>
      </c>
      <c r="K18" s="6">
        <f t="shared" si="1"/>
        <v>586665</v>
      </c>
      <c r="L18" s="6">
        <f>L19+L20+L21</f>
        <v>208187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24000</v>
      </c>
      <c r="G19" s="6">
        <v>24000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837950</v>
      </c>
      <c r="G20" s="6">
        <v>265350</v>
      </c>
      <c r="H20" s="6">
        <v>796234</v>
      </c>
      <c r="I20" s="6">
        <v>796234</v>
      </c>
      <c r="J20" s="6">
        <v>209569</v>
      </c>
      <c r="K20" s="6">
        <f t="shared" si="1"/>
        <v>586665</v>
      </c>
      <c r="L20" s="6">
        <v>208187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0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1265000</v>
      </c>
      <c r="H22" s="6">
        <f t="shared" si="5"/>
        <v>1110817</v>
      </c>
      <c r="I22" s="6">
        <f t="shared" si="5"/>
        <v>1110817</v>
      </c>
      <c r="J22" s="6">
        <f t="shared" si="5"/>
        <v>1110817</v>
      </c>
      <c r="K22" s="6">
        <f t="shared" si="1"/>
        <v>0</v>
      </c>
      <c r="L22" s="6">
        <f>L23</f>
        <v>1110817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2295000</v>
      </c>
      <c r="G23" s="6">
        <v>1265000</v>
      </c>
      <c r="H23" s="6">
        <v>1110817</v>
      </c>
      <c r="I23" s="6">
        <v>1110817</v>
      </c>
      <c r="J23" s="6">
        <v>1110817</v>
      </c>
      <c r="K23" s="6">
        <f t="shared" si="1"/>
        <v>0</v>
      </c>
      <c r="L23" s="6">
        <v>1110817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2395300</v>
      </c>
      <c r="G24" s="6">
        <f t="shared" si="6"/>
        <v>774800</v>
      </c>
      <c r="H24" s="6">
        <f t="shared" si="6"/>
        <v>2182695</v>
      </c>
      <c r="I24" s="6">
        <f t="shared" si="6"/>
        <v>2182695</v>
      </c>
      <c r="J24" s="6">
        <f t="shared" si="6"/>
        <v>555608</v>
      </c>
      <c r="K24" s="6">
        <f t="shared" si="1"/>
        <v>1627087</v>
      </c>
      <c r="L24" s="6">
        <f>+L25</f>
        <v>538173</v>
      </c>
    </row>
    <row r="25" spans="1:12" s="2" customFormat="1" ht="22.5" x14ac:dyDescent="0.25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2395300</v>
      </c>
      <c r="G25" s="6">
        <f t="shared" si="7"/>
        <v>774800</v>
      </c>
      <c r="H25" s="6">
        <f t="shared" si="7"/>
        <v>2182695</v>
      </c>
      <c r="I25" s="6">
        <f t="shared" si="7"/>
        <v>2182695</v>
      </c>
      <c r="J25" s="6">
        <f t="shared" si="7"/>
        <v>555608</v>
      </c>
      <c r="K25" s="6">
        <f t="shared" si="1"/>
        <v>1627087</v>
      </c>
      <c r="L25" s="6">
        <f>L26+L28</f>
        <v>538173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2360300</v>
      </c>
      <c r="G26" s="6">
        <f t="shared" si="8"/>
        <v>739800</v>
      </c>
      <c r="H26" s="6">
        <f t="shared" si="8"/>
        <v>2176595</v>
      </c>
      <c r="I26" s="6">
        <f t="shared" si="8"/>
        <v>2176595</v>
      </c>
      <c r="J26" s="6">
        <f t="shared" si="8"/>
        <v>549508</v>
      </c>
      <c r="K26" s="6">
        <f t="shared" si="1"/>
        <v>1627087</v>
      </c>
      <c r="L26" s="6">
        <f>L27</f>
        <v>537898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2360300</v>
      </c>
      <c r="G27" s="6">
        <v>739800</v>
      </c>
      <c r="H27" s="6">
        <v>2176595</v>
      </c>
      <c r="I27" s="6">
        <v>2176595</v>
      </c>
      <c r="J27" s="6">
        <v>549508</v>
      </c>
      <c r="K27" s="6">
        <f t="shared" si="1"/>
        <v>1627087</v>
      </c>
      <c r="L27" s="6">
        <v>537898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35000</v>
      </c>
      <c r="G28" s="6">
        <v>35000</v>
      </c>
      <c r="H28" s="6">
        <v>6100</v>
      </c>
      <c r="I28" s="6">
        <v>6100</v>
      </c>
      <c r="J28" s="6">
        <v>6100</v>
      </c>
      <c r="K28" s="6">
        <f t="shared" si="1"/>
        <v>0</v>
      </c>
      <c r="L28" s="6">
        <v>275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41739690</v>
      </c>
      <c r="G29" s="6">
        <f t="shared" si="9"/>
        <v>10646480</v>
      </c>
      <c r="H29" s="6">
        <f t="shared" si="9"/>
        <v>8801293</v>
      </c>
      <c r="I29" s="6">
        <f t="shared" si="9"/>
        <v>8801293</v>
      </c>
      <c r="J29" s="6">
        <f t="shared" si="9"/>
        <v>5828881</v>
      </c>
      <c r="K29" s="6">
        <f t="shared" si="1"/>
        <v>2972412</v>
      </c>
      <c r="L29" s="6">
        <f>L30+L40+L46+L55</f>
        <v>4976381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24066740</v>
      </c>
      <c r="G30" s="6">
        <f t="shared" si="10"/>
        <v>4943200</v>
      </c>
      <c r="H30" s="6">
        <f t="shared" si="10"/>
        <v>2645089</v>
      </c>
      <c r="I30" s="6">
        <f t="shared" si="10"/>
        <v>2645089</v>
      </c>
      <c r="J30" s="6">
        <f t="shared" si="10"/>
        <v>2644916</v>
      </c>
      <c r="K30" s="6">
        <f t="shared" si="1"/>
        <v>173</v>
      </c>
      <c r="L30" s="6">
        <f>L31+L33+L37+L38+L39</f>
        <v>1776116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113000</v>
      </c>
      <c r="H31" s="6">
        <f t="shared" si="11"/>
        <v>49299</v>
      </c>
      <c r="I31" s="6">
        <f t="shared" si="11"/>
        <v>49299</v>
      </c>
      <c r="J31" s="6">
        <f t="shared" si="11"/>
        <v>49299</v>
      </c>
      <c r="K31" s="6">
        <f t="shared" si="1"/>
        <v>0</v>
      </c>
      <c r="L31" s="6">
        <f>L32</f>
        <v>43778</v>
      </c>
    </row>
    <row r="32" spans="1:12" s="2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260000</v>
      </c>
      <c r="G32" s="6">
        <v>113000</v>
      </c>
      <c r="H32" s="6">
        <v>49299</v>
      </c>
      <c r="I32" s="6">
        <v>49299</v>
      </c>
      <c r="J32" s="6">
        <v>49299</v>
      </c>
      <c r="K32" s="6">
        <f t="shared" si="1"/>
        <v>0</v>
      </c>
      <c r="L32" s="6">
        <v>43778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4811900</v>
      </c>
      <c r="G33" s="6">
        <f t="shared" si="12"/>
        <v>2115200</v>
      </c>
      <c r="H33" s="6">
        <f t="shared" si="12"/>
        <v>725969</v>
      </c>
      <c r="I33" s="6">
        <f t="shared" si="12"/>
        <v>725969</v>
      </c>
      <c r="J33" s="6">
        <f t="shared" si="12"/>
        <v>725796</v>
      </c>
      <c r="K33" s="6">
        <f t="shared" si="1"/>
        <v>173</v>
      </c>
      <c r="L33" s="6">
        <f>L34+L35+L36</f>
        <v>1694907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1814900</v>
      </c>
      <c r="G34" s="6">
        <v>697200</v>
      </c>
      <c r="H34" s="6">
        <v>298960</v>
      </c>
      <c r="I34" s="6">
        <v>298960</v>
      </c>
      <c r="J34" s="6">
        <v>298960</v>
      </c>
      <c r="K34" s="6">
        <f t="shared" si="1"/>
        <v>0</v>
      </c>
      <c r="L34" s="6">
        <v>415590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2911000</v>
      </c>
      <c r="G35" s="6">
        <v>1377000</v>
      </c>
      <c r="H35" s="6">
        <v>386009</v>
      </c>
      <c r="I35" s="6">
        <v>386009</v>
      </c>
      <c r="J35" s="6">
        <v>385836</v>
      </c>
      <c r="K35" s="6">
        <f t="shared" si="1"/>
        <v>173</v>
      </c>
      <c r="L35" s="6">
        <v>1238317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86000</v>
      </c>
      <c r="G36" s="6">
        <v>41000</v>
      </c>
      <c r="H36" s="6">
        <v>41000</v>
      </c>
      <c r="I36" s="6">
        <v>41000</v>
      </c>
      <c r="J36" s="6">
        <v>41000</v>
      </c>
      <c r="K36" s="6">
        <f t="shared" si="1"/>
        <v>0</v>
      </c>
      <c r="L36" s="6">
        <v>41000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55000</v>
      </c>
      <c r="G37" s="6">
        <v>35000</v>
      </c>
      <c r="H37" s="6">
        <v>27231</v>
      </c>
      <c r="I37" s="6">
        <v>27231</v>
      </c>
      <c r="J37" s="6">
        <v>27231</v>
      </c>
      <c r="K37" s="6">
        <f t="shared" si="1"/>
        <v>0</v>
      </c>
      <c r="L37" s="6">
        <v>27231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7440000</v>
      </c>
      <c r="G38" s="6">
        <v>2680000</v>
      </c>
      <c r="H38" s="6">
        <v>1842590</v>
      </c>
      <c r="I38" s="6">
        <v>1842590</v>
      </c>
      <c r="J38" s="6">
        <v>1842590</v>
      </c>
      <c r="K38" s="6">
        <f t="shared" si="1"/>
        <v>0</v>
      </c>
      <c r="L38" s="6">
        <v>0</v>
      </c>
    </row>
    <row r="39" spans="1:12" s="2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11499840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10200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1184600</v>
      </c>
      <c r="H40" s="6">
        <f t="shared" si="13"/>
        <v>1315935</v>
      </c>
      <c r="I40" s="6">
        <f t="shared" si="13"/>
        <v>1315935</v>
      </c>
      <c r="J40" s="6">
        <f t="shared" si="13"/>
        <v>438110</v>
      </c>
      <c r="K40" s="6">
        <f t="shared" si="1"/>
        <v>877825</v>
      </c>
      <c r="L40" s="6">
        <f>L41+L43+L44</f>
        <v>464140</v>
      </c>
    </row>
    <row r="41" spans="1:12" s="2" customFormat="1" ht="22.5" x14ac:dyDescent="0.25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690000</v>
      </c>
      <c r="G41" s="6">
        <f t="shared" si="14"/>
        <v>590000</v>
      </c>
      <c r="H41" s="6">
        <f t="shared" si="14"/>
        <v>150000</v>
      </c>
      <c r="I41" s="6">
        <f t="shared" si="14"/>
        <v>150000</v>
      </c>
      <c r="J41" s="6">
        <f t="shared" si="14"/>
        <v>150000</v>
      </c>
      <c r="K41" s="6">
        <f t="shared" si="1"/>
        <v>0</v>
      </c>
      <c r="L41" s="6">
        <f>L42</f>
        <v>150000</v>
      </c>
    </row>
    <row r="42" spans="1:12" s="2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690000</v>
      </c>
      <c r="G42" s="6">
        <v>590000</v>
      </c>
      <c r="H42" s="6">
        <v>150000</v>
      </c>
      <c r="I42" s="6">
        <v>150000</v>
      </c>
      <c r="J42" s="6">
        <v>150000</v>
      </c>
      <c r="K42" s="6">
        <f t="shared" si="1"/>
        <v>0</v>
      </c>
      <c r="L42" s="6">
        <v>150000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2164150</v>
      </c>
      <c r="G43" s="6">
        <v>594600</v>
      </c>
      <c r="H43" s="6">
        <v>1165935</v>
      </c>
      <c r="I43" s="6">
        <v>1165935</v>
      </c>
      <c r="J43" s="6">
        <v>288110</v>
      </c>
      <c r="K43" s="6">
        <f t="shared" si="1"/>
        <v>877825</v>
      </c>
      <c r="L43" s="6">
        <v>314079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61</v>
      </c>
    </row>
    <row r="45" spans="1:12" s="2" customFormat="1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61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6412350</v>
      </c>
      <c r="G46" s="6">
        <f t="shared" si="17"/>
        <v>2553580</v>
      </c>
      <c r="H46" s="6">
        <f t="shared" si="17"/>
        <v>1352889</v>
      </c>
      <c r="I46" s="6">
        <f t="shared" si="17"/>
        <v>1352889</v>
      </c>
      <c r="J46" s="6">
        <f t="shared" si="17"/>
        <v>1106675</v>
      </c>
      <c r="K46" s="6">
        <f t="shared" si="16"/>
        <v>246214</v>
      </c>
      <c r="L46" s="6">
        <f>L47+L50+L53+L54</f>
        <v>1084288</v>
      </c>
    </row>
    <row r="47" spans="1:12" s="2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970550</v>
      </c>
      <c r="H47" s="6">
        <f t="shared" si="18"/>
        <v>559266</v>
      </c>
      <c r="I47" s="6">
        <f t="shared" si="18"/>
        <v>559266</v>
      </c>
      <c r="J47" s="6">
        <f t="shared" si="18"/>
        <v>511782</v>
      </c>
      <c r="K47" s="6">
        <f t="shared" si="16"/>
        <v>47484</v>
      </c>
      <c r="L47" s="6">
        <f>L48+L49</f>
        <v>497083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1027850</v>
      </c>
      <c r="G48" s="6">
        <v>574850</v>
      </c>
      <c r="H48" s="6">
        <v>251266</v>
      </c>
      <c r="I48" s="6">
        <v>251266</v>
      </c>
      <c r="J48" s="6">
        <v>203782</v>
      </c>
      <c r="K48" s="6">
        <f t="shared" si="16"/>
        <v>47484</v>
      </c>
      <c r="L48" s="6">
        <v>188188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395700</v>
      </c>
      <c r="H49" s="6">
        <v>308000</v>
      </c>
      <c r="I49" s="6">
        <v>308000</v>
      </c>
      <c r="J49" s="6">
        <v>308000</v>
      </c>
      <c r="K49" s="6">
        <f t="shared" si="16"/>
        <v>0</v>
      </c>
      <c r="L49" s="6">
        <v>308895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1830000</v>
      </c>
      <c r="G50" s="6">
        <f t="shared" si="19"/>
        <v>718030</v>
      </c>
      <c r="H50" s="6">
        <f t="shared" si="19"/>
        <v>438030</v>
      </c>
      <c r="I50" s="6">
        <f t="shared" si="19"/>
        <v>438030</v>
      </c>
      <c r="J50" s="6">
        <f t="shared" si="19"/>
        <v>438030</v>
      </c>
      <c r="K50" s="6">
        <f t="shared" si="16"/>
        <v>0</v>
      </c>
      <c r="L50" s="6">
        <f>L51+L52</f>
        <v>454990</v>
      </c>
    </row>
    <row r="51" spans="1:12" s="2" customFormat="1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1380000</v>
      </c>
      <c r="G51" s="6">
        <v>568030</v>
      </c>
      <c r="H51" s="6">
        <v>438030</v>
      </c>
      <c r="I51" s="6">
        <v>438030</v>
      </c>
      <c r="J51" s="6">
        <v>438030</v>
      </c>
      <c r="K51" s="6">
        <f t="shared" si="16"/>
        <v>0</v>
      </c>
      <c r="L51" s="6">
        <v>438030</v>
      </c>
    </row>
    <row r="52" spans="1:12" s="2" customFormat="1" ht="22.5" x14ac:dyDescent="0.25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150000</v>
      </c>
      <c r="H52" s="6">
        <v>0</v>
      </c>
      <c r="I52" s="6">
        <v>0</v>
      </c>
      <c r="J52" s="6">
        <v>0</v>
      </c>
      <c r="K52" s="6">
        <f t="shared" si="16"/>
        <v>0</v>
      </c>
      <c r="L52" s="6">
        <v>16960</v>
      </c>
    </row>
    <row r="53" spans="1:12" s="2" customFormat="1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190000</v>
      </c>
      <c r="G53" s="6">
        <v>190000</v>
      </c>
      <c r="H53" s="6">
        <v>0</v>
      </c>
      <c r="I53" s="6">
        <v>0</v>
      </c>
      <c r="J53" s="6">
        <v>0</v>
      </c>
      <c r="K53" s="6">
        <f t="shared" si="16"/>
        <v>0</v>
      </c>
      <c r="L53" s="6">
        <v>0</v>
      </c>
    </row>
    <row r="54" spans="1:12" s="2" customFormat="1" ht="22.5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2164500</v>
      </c>
      <c r="G54" s="6">
        <v>675000</v>
      </c>
      <c r="H54" s="6">
        <v>355593</v>
      </c>
      <c r="I54" s="6">
        <v>355593</v>
      </c>
      <c r="J54" s="6">
        <v>156863</v>
      </c>
      <c r="K54" s="6">
        <f t="shared" si="16"/>
        <v>198730</v>
      </c>
      <c r="L54" s="6">
        <v>132215</v>
      </c>
    </row>
    <row r="55" spans="1:12" s="2" customFormat="1" ht="33" x14ac:dyDescent="0.25">
      <c r="A55" s="5" t="s">
        <v>142</v>
      </c>
      <c r="B55" s="5" t="s">
        <v>143</v>
      </c>
      <c r="C55" s="5" t="s">
        <v>144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8406450</v>
      </c>
      <c r="G55" s="6">
        <f t="shared" si="20"/>
        <v>1965100</v>
      </c>
      <c r="H55" s="6">
        <f t="shared" si="20"/>
        <v>3487380</v>
      </c>
      <c r="I55" s="6">
        <f t="shared" si="20"/>
        <v>3487380</v>
      </c>
      <c r="J55" s="6">
        <f t="shared" si="20"/>
        <v>1639180</v>
      </c>
      <c r="K55" s="6">
        <f t="shared" si="16"/>
        <v>1848200</v>
      </c>
      <c r="L55" s="6">
        <f>+L56+L58+L59+L61</f>
        <v>1651837</v>
      </c>
    </row>
    <row r="56" spans="1:12" s="2" customFormat="1" ht="22.5" x14ac:dyDescent="0.25">
      <c r="A56" s="5" t="s">
        <v>145</v>
      </c>
      <c r="B56" s="5" t="s">
        <v>146</v>
      </c>
      <c r="C56" s="5" t="s">
        <v>147</v>
      </c>
      <c r="D56" s="6">
        <f t="shared" ref="D56:J56" si="21">D57</f>
        <v>0</v>
      </c>
      <c r="E56" s="6">
        <f t="shared" si="21"/>
        <v>0</v>
      </c>
      <c r="F56" s="6">
        <f t="shared" si="21"/>
        <v>5488100</v>
      </c>
      <c r="G56" s="6">
        <f t="shared" si="21"/>
        <v>1546100</v>
      </c>
      <c r="H56" s="6">
        <f t="shared" si="21"/>
        <v>3333217</v>
      </c>
      <c r="I56" s="6">
        <f t="shared" si="21"/>
        <v>3333217</v>
      </c>
      <c r="J56" s="6">
        <f t="shared" si="21"/>
        <v>1485017</v>
      </c>
      <c r="K56" s="6">
        <f t="shared" si="16"/>
        <v>1848200</v>
      </c>
      <c r="L56" s="6">
        <f>L57</f>
        <v>1490421</v>
      </c>
    </row>
    <row r="57" spans="1:12" s="2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5488100</v>
      </c>
      <c r="G57" s="6">
        <v>1546100</v>
      </c>
      <c r="H57" s="6">
        <v>3333217</v>
      </c>
      <c r="I57" s="6">
        <v>3333217</v>
      </c>
      <c r="J57" s="6">
        <v>1485017</v>
      </c>
      <c r="K57" s="6">
        <f t="shared" si="16"/>
        <v>1848200</v>
      </c>
      <c r="L57" s="6">
        <v>1490421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2328350</v>
      </c>
      <c r="G58" s="6">
        <v>219000</v>
      </c>
      <c r="H58" s="6">
        <v>0</v>
      </c>
      <c r="I58" s="6">
        <v>0</v>
      </c>
      <c r="J58" s="6">
        <v>0</v>
      </c>
      <c r="K58" s="6">
        <f t="shared" si="16"/>
        <v>0</v>
      </c>
      <c r="L58" s="6">
        <v>0</v>
      </c>
    </row>
    <row r="59" spans="1:12" s="2" customFormat="1" ht="22.5" x14ac:dyDescent="0.25">
      <c r="A59" s="5" t="s">
        <v>154</v>
      </c>
      <c r="B59" s="5" t="s">
        <v>155</v>
      </c>
      <c r="C59" s="5" t="s">
        <v>156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60000</v>
      </c>
      <c r="H59" s="6">
        <f t="shared" si="22"/>
        <v>36868</v>
      </c>
      <c r="I59" s="6">
        <f t="shared" si="22"/>
        <v>36868</v>
      </c>
      <c r="J59" s="6">
        <f t="shared" si="22"/>
        <v>36868</v>
      </c>
      <c r="K59" s="6">
        <f t="shared" si="16"/>
        <v>0</v>
      </c>
      <c r="L59" s="6">
        <f>L60</f>
        <v>36868</v>
      </c>
    </row>
    <row r="60" spans="1:12" s="2" customFormat="1" x14ac:dyDescent="0.25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130000</v>
      </c>
      <c r="G60" s="6">
        <v>60000</v>
      </c>
      <c r="H60" s="6">
        <v>36868</v>
      </c>
      <c r="I60" s="6">
        <v>36868</v>
      </c>
      <c r="J60" s="6">
        <v>36868</v>
      </c>
      <c r="K60" s="6">
        <f t="shared" si="16"/>
        <v>0</v>
      </c>
      <c r="L60" s="6">
        <v>36868</v>
      </c>
    </row>
    <row r="61" spans="1:12" s="2" customFormat="1" ht="22.5" x14ac:dyDescent="0.25">
      <c r="A61" s="5" t="s">
        <v>160</v>
      </c>
      <c r="B61" s="5" t="s">
        <v>161</v>
      </c>
      <c r="C61" s="5" t="s">
        <v>162</v>
      </c>
      <c r="D61" s="6">
        <f t="shared" ref="D61:J61" si="23">D62</f>
        <v>0</v>
      </c>
      <c r="E61" s="6">
        <f t="shared" si="23"/>
        <v>0</v>
      </c>
      <c r="F61" s="6">
        <f t="shared" si="23"/>
        <v>460000</v>
      </c>
      <c r="G61" s="6">
        <f t="shared" si="23"/>
        <v>140000</v>
      </c>
      <c r="H61" s="6">
        <f t="shared" si="23"/>
        <v>117295</v>
      </c>
      <c r="I61" s="6">
        <f t="shared" si="23"/>
        <v>117295</v>
      </c>
      <c r="J61" s="6">
        <f t="shared" si="23"/>
        <v>117295</v>
      </c>
      <c r="K61" s="6">
        <f t="shared" si="16"/>
        <v>0</v>
      </c>
      <c r="L61" s="6">
        <f>L62</f>
        <v>124548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460000</v>
      </c>
      <c r="G62" s="6">
        <v>140000</v>
      </c>
      <c r="H62" s="6">
        <v>117295</v>
      </c>
      <c r="I62" s="6">
        <v>117295</v>
      </c>
      <c r="J62" s="6">
        <v>117295</v>
      </c>
      <c r="K62" s="6">
        <f t="shared" si="16"/>
        <v>0</v>
      </c>
      <c r="L62" s="6">
        <v>124548</v>
      </c>
    </row>
    <row r="63" spans="1:12" s="2" customFormat="1" ht="33" x14ac:dyDescent="0.25">
      <c r="A63" s="5" t="s">
        <v>166</v>
      </c>
      <c r="B63" s="5" t="s">
        <v>167</v>
      </c>
      <c r="C63" s="5" t="s">
        <v>168</v>
      </c>
      <c r="D63" s="6">
        <f t="shared" ref="D63:J63" si="24">D64+D72</f>
        <v>0</v>
      </c>
      <c r="E63" s="6">
        <f t="shared" si="24"/>
        <v>0</v>
      </c>
      <c r="F63" s="6">
        <f t="shared" si="24"/>
        <v>42826540</v>
      </c>
      <c r="G63" s="6">
        <f t="shared" si="24"/>
        <v>9111290</v>
      </c>
      <c r="H63" s="6">
        <f t="shared" si="24"/>
        <v>2832732</v>
      </c>
      <c r="I63" s="6">
        <f t="shared" si="24"/>
        <v>2832732</v>
      </c>
      <c r="J63" s="6">
        <f t="shared" si="24"/>
        <v>2067109</v>
      </c>
      <c r="K63" s="6">
        <f t="shared" si="16"/>
        <v>765623</v>
      </c>
      <c r="L63" s="6">
        <f>L64+L72</f>
        <v>1721008</v>
      </c>
    </row>
    <row r="64" spans="1:12" s="2" customFormat="1" ht="22.5" x14ac:dyDescent="0.25">
      <c r="A64" s="5" t="s">
        <v>169</v>
      </c>
      <c r="B64" s="5" t="s">
        <v>170</v>
      </c>
      <c r="C64" s="5" t="s">
        <v>171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33017540</v>
      </c>
      <c r="G64" s="6">
        <f t="shared" si="25"/>
        <v>6868290</v>
      </c>
      <c r="H64" s="6">
        <f t="shared" si="25"/>
        <v>1500551</v>
      </c>
      <c r="I64" s="6">
        <f t="shared" si="25"/>
        <v>1500551</v>
      </c>
      <c r="J64" s="6">
        <f t="shared" si="25"/>
        <v>734928</v>
      </c>
      <c r="K64" s="6">
        <f t="shared" si="16"/>
        <v>765623</v>
      </c>
      <c r="L64" s="6">
        <f>L65+L67+L70+L71</f>
        <v>709691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77472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77472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7">D68+D69</f>
        <v>0</v>
      </c>
      <c r="E67" s="6">
        <f t="shared" si="27"/>
        <v>0</v>
      </c>
      <c r="F67" s="6">
        <f t="shared" si="27"/>
        <v>3325000</v>
      </c>
      <c r="G67" s="6">
        <f t="shared" si="27"/>
        <v>275000</v>
      </c>
      <c r="H67" s="6">
        <f t="shared" si="27"/>
        <v>0</v>
      </c>
      <c r="I67" s="6">
        <f t="shared" si="27"/>
        <v>0</v>
      </c>
      <c r="J67" s="6">
        <f t="shared" si="27"/>
        <v>0</v>
      </c>
      <c r="K67" s="6">
        <f t="shared" si="16"/>
        <v>0</v>
      </c>
      <c r="L67" s="6">
        <f>L68+L69</f>
        <v>0</v>
      </c>
    </row>
    <row r="68" spans="1:12" s="2" customFormat="1" x14ac:dyDescent="0.25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3225000</v>
      </c>
      <c r="G68" s="6">
        <v>175000</v>
      </c>
      <c r="H68" s="6">
        <v>0</v>
      </c>
      <c r="I68" s="6">
        <v>0</v>
      </c>
      <c r="J68" s="6">
        <v>0</v>
      </c>
      <c r="K68" s="6">
        <f t="shared" si="16"/>
        <v>0</v>
      </c>
      <c r="L68" s="6">
        <v>0</v>
      </c>
    </row>
    <row r="69" spans="1:12" s="2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100000</v>
      </c>
      <c r="G69" s="6">
        <v>100000</v>
      </c>
      <c r="H69" s="6">
        <v>0</v>
      </c>
      <c r="I69" s="6">
        <v>0</v>
      </c>
      <c r="J69" s="6">
        <v>0</v>
      </c>
      <c r="K69" s="6">
        <f t="shared" si="16"/>
        <v>0</v>
      </c>
      <c r="L69" s="6">
        <v>0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7756360</v>
      </c>
      <c r="G70" s="6">
        <v>1404290</v>
      </c>
      <c r="H70" s="6">
        <v>753196</v>
      </c>
      <c r="I70" s="6">
        <v>753196</v>
      </c>
      <c r="J70" s="6">
        <v>699420</v>
      </c>
      <c r="K70" s="6">
        <f t="shared" si="16"/>
        <v>53776</v>
      </c>
      <c r="L70" s="6">
        <v>607257</v>
      </c>
    </row>
    <row r="71" spans="1:12" s="2" customFormat="1" ht="22.5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21936180</v>
      </c>
      <c r="G71" s="6">
        <v>5189000</v>
      </c>
      <c r="H71" s="6">
        <v>747355</v>
      </c>
      <c r="I71" s="6">
        <v>747355</v>
      </c>
      <c r="J71" s="6">
        <v>35508</v>
      </c>
      <c r="K71" s="6">
        <f t="shared" si="16"/>
        <v>711847</v>
      </c>
      <c r="L71" s="6">
        <v>24962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2243000</v>
      </c>
      <c r="H72" s="6">
        <f t="shared" si="28"/>
        <v>1332181</v>
      </c>
      <c r="I72" s="6">
        <f t="shared" si="28"/>
        <v>1332181</v>
      </c>
      <c r="J72" s="6">
        <f t="shared" si="28"/>
        <v>1332181</v>
      </c>
      <c r="K72" s="6">
        <f t="shared" si="16"/>
        <v>0</v>
      </c>
      <c r="L72" s="6">
        <f>+L73+L76</f>
        <v>1011317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2008000</v>
      </c>
      <c r="H73" s="6">
        <f t="shared" si="29"/>
        <v>1171333</v>
      </c>
      <c r="I73" s="6">
        <f t="shared" si="29"/>
        <v>1171333</v>
      </c>
      <c r="J73" s="6">
        <f t="shared" si="29"/>
        <v>1171333</v>
      </c>
      <c r="K73" s="6">
        <f t="shared" si="16"/>
        <v>0</v>
      </c>
      <c r="L73" s="6">
        <f>L74+L75</f>
        <v>901895</v>
      </c>
    </row>
    <row r="74" spans="1:12" s="2" customFormat="1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2295000</v>
      </c>
      <c r="G74" s="6">
        <v>1160000</v>
      </c>
      <c r="H74" s="6">
        <v>890799</v>
      </c>
      <c r="I74" s="6">
        <v>890799</v>
      </c>
      <c r="J74" s="6">
        <v>890799</v>
      </c>
      <c r="K74" s="6">
        <f t="shared" si="16"/>
        <v>0</v>
      </c>
      <c r="L74" s="6">
        <v>901895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3704000</v>
      </c>
      <c r="G75" s="6">
        <v>848000</v>
      </c>
      <c r="H75" s="6">
        <v>280534</v>
      </c>
      <c r="I75" s="6">
        <v>280534</v>
      </c>
      <c r="J75" s="6">
        <v>280534</v>
      </c>
      <c r="K75" s="6">
        <f t="shared" si="16"/>
        <v>0</v>
      </c>
      <c r="L75" s="6">
        <v>0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3810000</v>
      </c>
      <c r="G76" s="6">
        <v>235000</v>
      </c>
      <c r="H76" s="6">
        <v>160848</v>
      </c>
      <c r="I76" s="6">
        <v>160848</v>
      </c>
      <c r="J76" s="6">
        <v>160848</v>
      </c>
      <c r="K76" s="6">
        <f t="shared" si="16"/>
        <v>0</v>
      </c>
      <c r="L76" s="6">
        <v>109422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25777410</v>
      </c>
      <c r="G77" s="6">
        <f t="shared" si="30"/>
        <v>3365200</v>
      </c>
      <c r="H77" s="6">
        <f t="shared" si="30"/>
        <v>1740073</v>
      </c>
      <c r="I77" s="6">
        <f t="shared" si="30"/>
        <v>1740073</v>
      </c>
      <c r="J77" s="6">
        <f t="shared" si="30"/>
        <v>1740073</v>
      </c>
      <c r="K77" s="6">
        <f t="shared" ref="K77:K95" si="31">I77-J77</f>
        <v>0</v>
      </c>
      <c r="L77" s="6">
        <f>+L78+L80+L83+L88</f>
        <v>132695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1700200</v>
      </c>
      <c r="H78" s="6">
        <f t="shared" si="32"/>
        <v>1700107</v>
      </c>
      <c r="I78" s="6">
        <f t="shared" si="32"/>
        <v>1700107</v>
      </c>
      <c r="J78" s="6">
        <f t="shared" si="32"/>
        <v>1700107</v>
      </c>
      <c r="K78" s="6">
        <f t="shared" si="31"/>
        <v>0</v>
      </c>
      <c r="L78" s="6">
        <f>+L79</f>
        <v>15789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3287500</v>
      </c>
      <c r="G79" s="6">
        <v>1700200</v>
      </c>
      <c r="H79" s="6">
        <v>1700107</v>
      </c>
      <c r="I79" s="6">
        <v>1700107</v>
      </c>
      <c r="J79" s="6">
        <v>1700107</v>
      </c>
      <c r="K79" s="6">
        <f t="shared" si="31"/>
        <v>0</v>
      </c>
      <c r="L79" s="6">
        <v>15789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3">D81</f>
        <v>0</v>
      </c>
      <c r="E80" s="6">
        <f t="shared" si="33"/>
        <v>0</v>
      </c>
      <c r="F80" s="6">
        <f t="shared" si="33"/>
        <v>1105000</v>
      </c>
      <c r="G80" s="6">
        <f t="shared" si="33"/>
        <v>450000</v>
      </c>
      <c r="H80" s="6">
        <f t="shared" si="33"/>
        <v>8358</v>
      </c>
      <c r="I80" s="6">
        <f t="shared" si="33"/>
        <v>8358</v>
      </c>
      <c r="J80" s="6">
        <f t="shared" si="33"/>
        <v>8358</v>
      </c>
      <c r="K80" s="6">
        <f t="shared" si="31"/>
        <v>0</v>
      </c>
      <c r="L80" s="6">
        <f>L81</f>
        <v>9077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4">+D82</f>
        <v>0</v>
      </c>
      <c r="E81" s="6">
        <f t="shared" si="34"/>
        <v>0</v>
      </c>
      <c r="F81" s="6">
        <f t="shared" si="34"/>
        <v>1105000</v>
      </c>
      <c r="G81" s="6">
        <f t="shared" si="34"/>
        <v>450000</v>
      </c>
      <c r="H81" s="6">
        <f t="shared" si="34"/>
        <v>8358</v>
      </c>
      <c r="I81" s="6">
        <f t="shared" si="34"/>
        <v>8358</v>
      </c>
      <c r="J81" s="6">
        <f t="shared" si="34"/>
        <v>8358</v>
      </c>
      <c r="K81" s="6">
        <f t="shared" si="31"/>
        <v>0</v>
      </c>
      <c r="L81" s="6">
        <f>+L82</f>
        <v>9077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1105000</v>
      </c>
      <c r="G82" s="6">
        <v>450000</v>
      </c>
      <c r="H82" s="6">
        <v>8358</v>
      </c>
      <c r="I82" s="6">
        <v>8358</v>
      </c>
      <c r="J82" s="6">
        <v>8358</v>
      </c>
      <c r="K82" s="6">
        <f t="shared" si="31"/>
        <v>0</v>
      </c>
      <c r="L82" s="6">
        <v>9077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20710410</v>
      </c>
      <c r="G83" s="6">
        <f t="shared" si="35"/>
        <v>832000</v>
      </c>
      <c r="H83" s="6">
        <f t="shared" si="35"/>
        <v>22652</v>
      </c>
      <c r="I83" s="6">
        <f t="shared" si="35"/>
        <v>22652</v>
      </c>
      <c r="J83" s="6">
        <f t="shared" si="35"/>
        <v>22652</v>
      </c>
      <c r="K83" s="6">
        <f t="shared" si="31"/>
        <v>0</v>
      </c>
      <c r="L83" s="6">
        <f>L84</f>
        <v>84158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20710410</v>
      </c>
      <c r="G84" s="6">
        <f t="shared" si="36"/>
        <v>832000</v>
      </c>
      <c r="H84" s="6">
        <f t="shared" si="36"/>
        <v>22652</v>
      </c>
      <c r="I84" s="6">
        <f t="shared" si="36"/>
        <v>22652</v>
      </c>
      <c r="J84" s="6">
        <f t="shared" si="36"/>
        <v>22652</v>
      </c>
      <c r="K84" s="6">
        <f t="shared" si="31"/>
        <v>0</v>
      </c>
      <c r="L84" s="6">
        <f>L85+L86+L87</f>
        <v>84158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300000</v>
      </c>
      <c r="G85" s="6">
        <v>300000</v>
      </c>
      <c r="H85" s="6">
        <v>5688</v>
      </c>
      <c r="I85" s="6">
        <v>5688</v>
      </c>
      <c r="J85" s="6">
        <v>5688</v>
      </c>
      <c r="K85" s="6">
        <f t="shared" si="31"/>
        <v>0</v>
      </c>
      <c r="L85" s="6">
        <v>5688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14496410</v>
      </c>
      <c r="G86" s="6">
        <v>6000</v>
      </c>
      <c r="H86" s="6">
        <v>125</v>
      </c>
      <c r="I86" s="6">
        <v>125</v>
      </c>
      <c r="J86" s="6">
        <v>125</v>
      </c>
      <c r="K86" s="6">
        <f t="shared" si="31"/>
        <v>0</v>
      </c>
      <c r="L86" s="6">
        <v>125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5914000</v>
      </c>
      <c r="G87" s="6">
        <v>526000</v>
      </c>
      <c r="H87" s="6">
        <v>16839</v>
      </c>
      <c r="I87" s="6">
        <v>16839</v>
      </c>
      <c r="J87" s="6">
        <v>16839</v>
      </c>
      <c r="K87" s="6">
        <f t="shared" si="31"/>
        <v>0</v>
      </c>
      <c r="L87" s="6">
        <v>78345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383000</v>
      </c>
      <c r="H88" s="6">
        <f t="shared" si="37"/>
        <v>8956</v>
      </c>
      <c r="I88" s="6">
        <f t="shared" si="37"/>
        <v>8956</v>
      </c>
      <c r="J88" s="6">
        <f t="shared" si="37"/>
        <v>8956</v>
      </c>
      <c r="K88" s="6">
        <f t="shared" si="31"/>
        <v>0</v>
      </c>
      <c r="L88" s="6">
        <f>+L89</f>
        <v>23671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674500</v>
      </c>
      <c r="G89" s="6">
        <v>383000</v>
      </c>
      <c r="H89" s="6">
        <v>8956</v>
      </c>
      <c r="I89" s="6">
        <v>8956</v>
      </c>
      <c r="J89" s="6">
        <v>8956</v>
      </c>
      <c r="K89" s="6">
        <f t="shared" si="31"/>
        <v>0</v>
      </c>
      <c r="L89" s="6">
        <v>23671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5326803</v>
      </c>
      <c r="K90" s="6">
        <f t="shared" si="31"/>
        <v>-5326803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5326803</v>
      </c>
      <c r="K91" s="6">
        <f t="shared" si="31"/>
        <v>-5326803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4568372</v>
      </c>
      <c r="K92" s="6">
        <f t="shared" si="31"/>
        <v>-4568372</v>
      </c>
      <c r="L92" s="6">
        <v>0</v>
      </c>
    </row>
    <row r="93" spans="1:12" s="2" customFormat="1" ht="22.5" x14ac:dyDescent="0.25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758431</v>
      </c>
      <c r="K93" s="6">
        <f t="shared" si="31"/>
        <v>-758431</v>
      </c>
      <c r="L93" s="6">
        <v>0</v>
      </c>
    </row>
    <row r="94" spans="1:12" s="2" customFormat="1" ht="22.5" x14ac:dyDescent="0.25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1"/>
        <v>0</v>
      </c>
      <c r="L94" s="6">
        <v>0</v>
      </c>
    </row>
    <row r="95" spans="1:12" s="2" customFormat="1" ht="22.5" x14ac:dyDescent="0.25">
      <c r="A95" s="5" t="s">
        <v>262</v>
      </c>
      <c r="B95" s="5" t="s">
        <v>263</v>
      </c>
      <c r="C95" s="5" t="s">
        <v>264</v>
      </c>
      <c r="D95" s="6">
        <v>0</v>
      </c>
      <c r="E95" s="6">
        <v>0</v>
      </c>
      <c r="F95" s="6">
        <v>-860000</v>
      </c>
      <c r="G95" s="6">
        <v>-860000</v>
      </c>
      <c r="H95" s="6">
        <v>0</v>
      </c>
      <c r="I95" s="6">
        <v>0</v>
      </c>
      <c r="J95" s="6">
        <v>0</v>
      </c>
      <c r="K95" s="6">
        <f t="shared" si="31"/>
        <v>0</v>
      </c>
      <c r="L95" s="6">
        <v>0</v>
      </c>
    </row>
    <row r="96" spans="1:12" s="2" customFormat="1" x14ac:dyDescent="0.25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25">
      <c r="B98" s="15" t="s">
        <v>466</v>
      </c>
      <c r="C98" s="15"/>
      <c r="D98" s="15"/>
      <c r="E98" s="15"/>
      <c r="F98" s="15"/>
      <c r="G98" s="15"/>
      <c r="H98" s="15"/>
      <c r="I98" s="15"/>
      <c r="J98" s="15"/>
    </row>
    <row r="101" spans="2:10" ht="22.5" x14ac:dyDescent="0.25">
      <c r="B101" s="5" t="s">
        <v>17</v>
      </c>
      <c r="C101" s="5" t="s">
        <v>18</v>
      </c>
      <c r="D101" s="6">
        <v>0</v>
      </c>
      <c r="E101" s="6">
        <v>0</v>
      </c>
      <c r="F101" s="6">
        <v>45420830</v>
      </c>
      <c r="G101" s="6">
        <v>16599960</v>
      </c>
      <c r="H101" s="6">
        <v>23902398</v>
      </c>
      <c r="I101" s="6">
        <v>23902398</v>
      </c>
      <c r="J101" s="6">
        <v>11833882</v>
      </c>
    </row>
    <row r="102" spans="2:10" ht="22.5" x14ac:dyDescent="0.25">
      <c r="B102" s="5" t="s">
        <v>266</v>
      </c>
      <c r="C102" s="5" t="s">
        <v>267</v>
      </c>
      <c r="D102" s="6">
        <v>0</v>
      </c>
      <c r="E102" s="6">
        <v>0</v>
      </c>
      <c r="F102" s="6">
        <v>41961450</v>
      </c>
      <c r="G102" s="6">
        <v>14882580</v>
      </c>
      <c r="H102" s="6">
        <v>22194920</v>
      </c>
      <c r="I102" s="6">
        <v>22194920</v>
      </c>
      <c r="J102" s="6">
        <v>10126404</v>
      </c>
    </row>
    <row r="103" spans="2:10" ht="22.5" x14ac:dyDescent="0.25">
      <c r="B103" s="5" t="s">
        <v>268</v>
      </c>
      <c r="C103" s="5" t="s">
        <v>37</v>
      </c>
      <c r="D103" s="6">
        <v>0</v>
      </c>
      <c r="E103" s="6">
        <v>0</v>
      </c>
      <c r="F103" s="6">
        <v>16712450</v>
      </c>
      <c r="G103" s="6">
        <v>4884950</v>
      </c>
      <c r="H103" s="6">
        <v>16313057</v>
      </c>
      <c r="I103" s="6">
        <v>16313057</v>
      </c>
      <c r="J103" s="6">
        <v>4305012</v>
      </c>
    </row>
    <row r="104" spans="2:10" x14ac:dyDescent="0.25">
      <c r="B104" s="5" t="s">
        <v>269</v>
      </c>
      <c r="C104" s="5" t="s">
        <v>270</v>
      </c>
      <c r="D104" s="6">
        <v>0</v>
      </c>
      <c r="E104" s="6">
        <v>0</v>
      </c>
      <c r="F104" s="6">
        <v>16047400</v>
      </c>
      <c r="G104" s="6">
        <v>4597900</v>
      </c>
      <c r="H104" s="6">
        <v>15662424</v>
      </c>
      <c r="I104" s="6">
        <v>15662424</v>
      </c>
      <c r="J104" s="6">
        <v>4209207</v>
      </c>
    </row>
    <row r="105" spans="2:10" x14ac:dyDescent="0.25">
      <c r="B105" s="5" t="s">
        <v>271</v>
      </c>
      <c r="C105" s="5" t="s">
        <v>272</v>
      </c>
      <c r="D105" s="6">
        <v>0</v>
      </c>
      <c r="E105" s="6">
        <v>0</v>
      </c>
      <c r="F105" s="6">
        <v>14500000</v>
      </c>
      <c r="G105" s="6">
        <v>4104000</v>
      </c>
      <c r="H105" s="6">
        <v>14301766</v>
      </c>
      <c r="I105" s="6">
        <v>14301766</v>
      </c>
      <c r="J105" s="6">
        <v>3821515</v>
      </c>
    </row>
    <row r="106" spans="2:10" x14ac:dyDescent="0.25">
      <c r="B106" s="5" t="s">
        <v>273</v>
      </c>
      <c r="C106" s="5" t="s">
        <v>274</v>
      </c>
      <c r="D106" s="6">
        <v>0</v>
      </c>
      <c r="E106" s="6">
        <v>0</v>
      </c>
      <c r="F106" s="6">
        <v>110000</v>
      </c>
      <c r="G106" s="6">
        <v>30000</v>
      </c>
      <c r="H106" s="6">
        <v>110000</v>
      </c>
      <c r="I106" s="6">
        <v>110000</v>
      </c>
      <c r="J106" s="6">
        <v>27068</v>
      </c>
    </row>
    <row r="107" spans="2:10" x14ac:dyDescent="0.25">
      <c r="B107" s="5" t="s">
        <v>275</v>
      </c>
      <c r="C107" s="5" t="s">
        <v>276</v>
      </c>
      <c r="D107" s="6">
        <v>0</v>
      </c>
      <c r="E107" s="6">
        <v>0</v>
      </c>
      <c r="F107" s="6">
        <v>75000</v>
      </c>
      <c r="G107" s="6">
        <v>20000</v>
      </c>
      <c r="H107" s="6">
        <v>75000</v>
      </c>
      <c r="I107" s="6">
        <v>75000</v>
      </c>
      <c r="J107" s="6">
        <v>17101</v>
      </c>
    </row>
    <row r="108" spans="2:10" ht="22.5" x14ac:dyDescent="0.25">
      <c r="B108" s="5" t="s">
        <v>277</v>
      </c>
      <c r="C108" s="5" t="s">
        <v>278</v>
      </c>
      <c r="D108" s="6">
        <v>0</v>
      </c>
      <c r="E108" s="6">
        <v>0</v>
      </c>
      <c r="F108" s="6">
        <v>312000</v>
      </c>
      <c r="G108" s="6">
        <v>78000</v>
      </c>
      <c r="H108" s="6">
        <v>312000</v>
      </c>
      <c r="I108" s="6">
        <v>312000</v>
      </c>
      <c r="J108" s="6">
        <v>78000</v>
      </c>
    </row>
    <row r="109" spans="2:10" x14ac:dyDescent="0.25">
      <c r="B109" s="5" t="s">
        <v>279</v>
      </c>
      <c r="C109" s="5" t="s">
        <v>280</v>
      </c>
      <c r="D109" s="6">
        <v>0</v>
      </c>
      <c r="E109" s="6">
        <v>0</v>
      </c>
      <c r="F109" s="6">
        <v>17000</v>
      </c>
      <c r="G109" s="6">
        <v>11000</v>
      </c>
      <c r="H109" s="6">
        <v>15000</v>
      </c>
      <c r="I109" s="6">
        <v>15000</v>
      </c>
      <c r="J109" s="6">
        <v>4573</v>
      </c>
    </row>
    <row r="110" spans="2:10" ht="22.5" x14ac:dyDescent="0.25">
      <c r="B110" s="5" t="s">
        <v>281</v>
      </c>
      <c r="C110" s="5" t="s">
        <v>282</v>
      </c>
      <c r="D110" s="6">
        <v>0</v>
      </c>
      <c r="E110" s="6">
        <v>0</v>
      </c>
      <c r="F110" s="6">
        <v>221400</v>
      </c>
      <c r="G110" s="6">
        <v>73700</v>
      </c>
      <c r="H110" s="6">
        <v>51148</v>
      </c>
      <c r="I110" s="6">
        <v>51148</v>
      </c>
      <c r="J110" s="6">
        <v>51148</v>
      </c>
    </row>
    <row r="111" spans="2:10" x14ac:dyDescent="0.25">
      <c r="B111" s="5" t="s">
        <v>283</v>
      </c>
      <c r="C111" s="5" t="s">
        <v>284</v>
      </c>
      <c r="D111" s="6">
        <v>0</v>
      </c>
      <c r="E111" s="6">
        <v>0</v>
      </c>
      <c r="F111" s="6">
        <v>637400</v>
      </c>
      <c r="G111" s="6">
        <v>180200</v>
      </c>
      <c r="H111" s="6">
        <v>626283</v>
      </c>
      <c r="I111" s="6">
        <v>626283</v>
      </c>
      <c r="J111" s="6">
        <v>158612</v>
      </c>
    </row>
    <row r="112" spans="2:10" x14ac:dyDescent="0.25">
      <c r="B112" s="5" t="s">
        <v>285</v>
      </c>
      <c r="C112" s="5" t="s">
        <v>286</v>
      </c>
      <c r="D112" s="6">
        <v>0</v>
      </c>
      <c r="E112" s="6">
        <v>0</v>
      </c>
      <c r="F112" s="6">
        <v>174600</v>
      </c>
      <c r="G112" s="6">
        <v>101000</v>
      </c>
      <c r="H112" s="6">
        <v>171227</v>
      </c>
      <c r="I112" s="6">
        <v>171227</v>
      </c>
      <c r="J112" s="6">
        <v>51190</v>
      </c>
    </row>
    <row r="113" spans="2:10" ht="22.5" x14ac:dyDescent="0.25">
      <c r="B113" s="5" t="s">
        <v>287</v>
      </c>
      <c r="C113" s="5" t="s">
        <v>288</v>
      </c>
      <c r="D113" s="6">
        <v>0</v>
      </c>
      <c r="E113" s="6">
        <v>0</v>
      </c>
      <c r="F113" s="6">
        <v>297600</v>
      </c>
      <c r="G113" s="6">
        <v>184000</v>
      </c>
      <c r="H113" s="6">
        <v>288000</v>
      </c>
      <c r="I113" s="6">
        <v>288000</v>
      </c>
      <c r="J113" s="6">
        <v>0</v>
      </c>
    </row>
    <row r="114" spans="2:10" x14ac:dyDescent="0.25">
      <c r="B114" s="5" t="s">
        <v>289</v>
      </c>
      <c r="C114" s="5" t="s">
        <v>290</v>
      </c>
      <c r="D114" s="6">
        <v>0</v>
      </c>
      <c r="E114" s="6">
        <v>0</v>
      </c>
      <c r="F114" s="6">
        <v>297600</v>
      </c>
      <c r="G114" s="6">
        <v>184000</v>
      </c>
      <c r="H114" s="6">
        <v>288000</v>
      </c>
      <c r="I114" s="6">
        <v>288000</v>
      </c>
      <c r="J114" s="6">
        <v>0</v>
      </c>
    </row>
    <row r="115" spans="2:10" x14ac:dyDescent="0.25">
      <c r="B115" s="5" t="s">
        <v>291</v>
      </c>
      <c r="C115" s="5" t="s">
        <v>292</v>
      </c>
      <c r="D115" s="6">
        <v>0</v>
      </c>
      <c r="E115" s="6">
        <v>0</v>
      </c>
      <c r="F115" s="6">
        <v>367450</v>
      </c>
      <c r="G115" s="6">
        <v>103050</v>
      </c>
      <c r="H115" s="6">
        <v>362633</v>
      </c>
      <c r="I115" s="6">
        <v>362633</v>
      </c>
      <c r="J115" s="6">
        <v>95805</v>
      </c>
    </row>
    <row r="116" spans="2:10" x14ac:dyDescent="0.25">
      <c r="B116" s="5" t="s">
        <v>293</v>
      </c>
      <c r="C116" s="5" t="s">
        <v>294</v>
      </c>
      <c r="D116" s="6">
        <v>0</v>
      </c>
      <c r="E116" s="6">
        <v>0</v>
      </c>
      <c r="F116" s="6">
        <v>3750</v>
      </c>
      <c r="G116" s="6">
        <v>3750</v>
      </c>
      <c r="H116" s="6">
        <v>3750</v>
      </c>
      <c r="I116" s="6">
        <v>3750</v>
      </c>
      <c r="J116" s="6">
        <v>3113</v>
      </c>
    </row>
    <row r="117" spans="2:10" x14ac:dyDescent="0.25">
      <c r="B117" s="5" t="s">
        <v>295</v>
      </c>
      <c r="C117" s="5" t="s">
        <v>296</v>
      </c>
      <c r="D117" s="6">
        <v>0</v>
      </c>
      <c r="E117" s="6">
        <v>0</v>
      </c>
      <c r="F117" s="6">
        <v>150</v>
      </c>
      <c r="G117" s="6">
        <v>150</v>
      </c>
      <c r="H117" s="6">
        <v>150</v>
      </c>
      <c r="I117" s="6">
        <v>150</v>
      </c>
      <c r="J117" s="6">
        <v>90</v>
      </c>
    </row>
    <row r="118" spans="2:10" x14ac:dyDescent="0.25">
      <c r="B118" s="5" t="s">
        <v>297</v>
      </c>
      <c r="C118" s="5" t="s">
        <v>298</v>
      </c>
      <c r="D118" s="6">
        <v>0</v>
      </c>
      <c r="E118" s="6">
        <v>0</v>
      </c>
      <c r="F118" s="6">
        <v>1250</v>
      </c>
      <c r="G118" s="6">
        <v>1250</v>
      </c>
      <c r="H118" s="6">
        <v>1250</v>
      </c>
      <c r="I118" s="6">
        <v>1250</v>
      </c>
      <c r="J118" s="6">
        <v>1221</v>
      </c>
    </row>
    <row r="119" spans="2:10" ht="22.5" x14ac:dyDescent="0.25">
      <c r="B119" s="5" t="s">
        <v>299</v>
      </c>
      <c r="C119" s="5" t="s">
        <v>300</v>
      </c>
      <c r="D119" s="6">
        <v>0</v>
      </c>
      <c r="E119" s="6">
        <v>0</v>
      </c>
      <c r="F119" s="6">
        <v>70</v>
      </c>
      <c r="G119" s="6">
        <v>70</v>
      </c>
      <c r="H119" s="6">
        <v>70</v>
      </c>
      <c r="I119" s="6">
        <v>70</v>
      </c>
      <c r="J119" s="6">
        <v>29</v>
      </c>
    </row>
    <row r="120" spans="2:10" x14ac:dyDescent="0.25">
      <c r="B120" s="5" t="s">
        <v>301</v>
      </c>
      <c r="C120" s="5" t="s">
        <v>302</v>
      </c>
      <c r="D120" s="6">
        <v>0</v>
      </c>
      <c r="E120" s="6">
        <v>0</v>
      </c>
      <c r="F120" s="6">
        <v>230</v>
      </c>
      <c r="G120" s="6">
        <v>230</v>
      </c>
      <c r="H120" s="6">
        <v>230</v>
      </c>
      <c r="I120" s="6">
        <v>230</v>
      </c>
      <c r="J120" s="6">
        <v>167</v>
      </c>
    </row>
    <row r="121" spans="2:10" x14ac:dyDescent="0.25">
      <c r="B121" s="5" t="s">
        <v>303</v>
      </c>
      <c r="C121" s="5" t="s">
        <v>304</v>
      </c>
      <c r="D121" s="6">
        <v>0</v>
      </c>
      <c r="E121" s="6">
        <v>0</v>
      </c>
      <c r="F121" s="6">
        <v>362000</v>
      </c>
      <c r="G121" s="6">
        <v>97600</v>
      </c>
      <c r="H121" s="6">
        <v>357183</v>
      </c>
      <c r="I121" s="6">
        <v>357183</v>
      </c>
      <c r="J121" s="6">
        <v>91185</v>
      </c>
    </row>
    <row r="122" spans="2:10" ht="22.5" x14ac:dyDescent="0.25">
      <c r="B122" s="5" t="s">
        <v>305</v>
      </c>
      <c r="C122" s="5" t="s">
        <v>49</v>
      </c>
      <c r="D122" s="6">
        <v>0</v>
      </c>
      <c r="E122" s="6">
        <v>0</v>
      </c>
      <c r="F122" s="6">
        <v>15401100</v>
      </c>
      <c r="G122" s="6">
        <v>5931500</v>
      </c>
      <c r="H122" s="6">
        <v>2755350</v>
      </c>
      <c r="I122" s="6">
        <v>2755350</v>
      </c>
      <c r="J122" s="6">
        <v>2694879</v>
      </c>
    </row>
    <row r="123" spans="2:10" x14ac:dyDescent="0.25">
      <c r="B123" s="5" t="s">
        <v>306</v>
      </c>
      <c r="C123" s="5" t="s">
        <v>307</v>
      </c>
      <c r="D123" s="6">
        <v>0</v>
      </c>
      <c r="E123" s="6">
        <v>0</v>
      </c>
      <c r="F123" s="6">
        <v>12199820</v>
      </c>
      <c r="G123" s="6">
        <v>4821420</v>
      </c>
      <c r="H123" s="6">
        <v>2568901</v>
      </c>
      <c r="I123" s="6">
        <v>2568901</v>
      </c>
      <c r="J123" s="6">
        <v>2564206</v>
      </c>
    </row>
    <row r="124" spans="2:10" x14ac:dyDescent="0.25">
      <c r="B124" s="5" t="s">
        <v>308</v>
      </c>
      <c r="C124" s="5" t="s">
        <v>309</v>
      </c>
      <c r="D124" s="6">
        <v>0</v>
      </c>
      <c r="E124" s="6">
        <v>0</v>
      </c>
      <c r="F124" s="6">
        <v>232000</v>
      </c>
      <c r="G124" s="6">
        <v>76500</v>
      </c>
      <c r="H124" s="6">
        <v>25892</v>
      </c>
      <c r="I124" s="6">
        <v>25892</v>
      </c>
      <c r="J124" s="6">
        <v>25892</v>
      </c>
    </row>
    <row r="125" spans="2:10" x14ac:dyDescent="0.25">
      <c r="B125" s="5" t="s">
        <v>310</v>
      </c>
      <c r="C125" s="5" t="s">
        <v>311</v>
      </c>
      <c r="D125" s="6">
        <v>0</v>
      </c>
      <c r="E125" s="6">
        <v>0</v>
      </c>
      <c r="F125" s="6">
        <v>247000</v>
      </c>
      <c r="G125" s="6">
        <v>67000</v>
      </c>
      <c r="H125" s="6">
        <v>45771</v>
      </c>
      <c r="I125" s="6">
        <v>45771</v>
      </c>
      <c r="J125" s="6">
        <v>45771</v>
      </c>
    </row>
    <row r="126" spans="2:10" x14ac:dyDescent="0.25">
      <c r="B126" s="5" t="s">
        <v>312</v>
      </c>
      <c r="C126" s="5" t="s">
        <v>313</v>
      </c>
      <c r="D126" s="6">
        <v>0</v>
      </c>
      <c r="E126" s="6">
        <v>0</v>
      </c>
      <c r="F126" s="6">
        <v>3242000</v>
      </c>
      <c r="G126" s="6">
        <v>1574000</v>
      </c>
      <c r="H126" s="6">
        <v>941015</v>
      </c>
      <c r="I126" s="6">
        <v>941015</v>
      </c>
      <c r="J126" s="6">
        <v>940859</v>
      </c>
    </row>
    <row r="127" spans="2:10" x14ac:dyDescent="0.25">
      <c r="B127" s="5" t="s">
        <v>314</v>
      </c>
      <c r="C127" s="5" t="s">
        <v>315</v>
      </c>
      <c r="D127" s="6">
        <v>0</v>
      </c>
      <c r="E127" s="6">
        <v>0</v>
      </c>
      <c r="F127" s="6">
        <v>631000</v>
      </c>
      <c r="G127" s="6">
        <v>202400</v>
      </c>
      <c r="H127" s="6">
        <v>160952</v>
      </c>
      <c r="I127" s="6">
        <v>160952</v>
      </c>
      <c r="J127" s="6">
        <v>160935</v>
      </c>
    </row>
    <row r="128" spans="2:10" x14ac:dyDescent="0.25">
      <c r="B128" s="5" t="s">
        <v>316</v>
      </c>
      <c r="C128" s="5" t="s">
        <v>317</v>
      </c>
      <c r="D128" s="6">
        <v>0</v>
      </c>
      <c r="E128" s="6">
        <v>0</v>
      </c>
      <c r="F128" s="6">
        <v>139000</v>
      </c>
      <c r="G128" s="6">
        <v>38500</v>
      </c>
      <c r="H128" s="6">
        <v>32717</v>
      </c>
      <c r="I128" s="6">
        <v>32717</v>
      </c>
      <c r="J128" s="6">
        <v>32717</v>
      </c>
    </row>
    <row r="129" spans="2:10" x14ac:dyDescent="0.25">
      <c r="B129" s="5" t="s">
        <v>318</v>
      </c>
      <c r="C129" s="5" t="s">
        <v>319</v>
      </c>
      <c r="D129" s="6">
        <v>0</v>
      </c>
      <c r="E129" s="6">
        <v>0</v>
      </c>
      <c r="F129" s="6">
        <v>2000</v>
      </c>
      <c r="G129" s="6">
        <v>500</v>
      </c>
      <c r="H129" s="6">
        <v>0</v>
      </c>
      <c r="I129" s="6">
        <v>0</v>
      </c>
      <c r="J129" s="6">
        <v>0</v>
      </c>
    </row>
    <row r="130" spans="2:10" x14ac:dyDescent="0.25">
      <c r="B130" s="5" t="s">
        <v>320</v>
      </c>
      <c r="C130" s="5" t="s">
        <v>321</v>
      </c>
      <c r="D130" s="6">
        <v>0</v>
      </c>
      <c r="E130" s="6">
        <v>0</v>
      </c>
      <c r="F130" s="6">
        <v>4000</v>
      </c>
      <c r="G130" s="6">
        <v>1000</v>
      </c>
      <c r="H130" s="6">
        <v>0</v>
      </c>
      <c r="I130" s="6">
        <v>0</v>
      </c>
      <c r="J130" s="6">
        <v>0</v>
      </c>
    </row>
    <row r="131" spans="2:10" x14ac:dyDescent="0.25">
      <c r="B131" s="5" t="s">
        <v>323</v>
      </c>
      <c r="C131" s="5" t="s">
        <v>324</v>
      </c>
      <c r="D131" s="6">
        <v>0</v>
      </c>
      <c r="E131" s="6">
        <v>0</v>
      </c>
      <c r="F131" s="6">
        <v>308500</v>
      </c>
      <c r="G131" s="6">
        <v>110500</v>
      </c>
      <c r="H131" s="6">
        <v>51633</v>
      </c>
      <c r="I131" s="6">
        <v>51633</v>
      </c>
      <c r="J131" s="6">
        <v>51633</v>
      </c>
    </row>
    <row r="132" spans="2:10" ht="22.5" x14ac:dyDescent="0.25">
      <c r="B132" s="5" t="s">
        <v>325</v>
      </c>
      <c r="C132" s="5" t="s">
        <v>326</v>
      </c>
      <c r="D132" s="6">
        <v>0</v>
      </c>
      <c r="E132" s="6">
        <v>0</v>
      </c>
      <c r="F132" s="6">
        <v>3875500</v>
      </c>
      <c r="G132" s="6">
        <v>1628500</v>
      </c>
      <c r="H132" s="6">
        <v>968416</v>
      </c>
      <c r="I132" s="6">
        <v>968416</v>
      </c>
      <c r="J132" s="6">
        <v>968416</v>
      </c>
    </row>
    <row r="133" spans="2:10" ht="22.5" x14ac:dyDescent="0.25">
      <c r="B133" s="5" t="s">
        <v>327</v>
      </c>
      <c r="C133" s="5" t="s">
        <v>328</v>
      </c>
      <c r="D133" s="6">
        <v>0</v>
      </c>
      <c r="E133" s="6">
        <v>0</v>
      </c>
      <c r="F133" s="6">
        <v>3518820</v>
      </c>
      <c r="G133" s="6">
        <v>1122520</v>
      </c>
      <c r="H133" s="6">
        <v>342505</v>
      </c>
      <c r="I133" s="6">
        <v>342505</v>
      </c>
      <c r="J133" s="6">
        <v>337983</v>
      </c>
    </row>
    <row r="134" spans="2:10" x14ac:dyDescent="0.25">
      <c r="B134" s="5" t="s">
        <v>329</v>
      </c>
      <c r="C134" s="5" t="s">
        <v>330</v>
      </c>
      <c r="D134" s="6">
        <v>0</v>
      </c>
      <c r="E134" s="6">
        <v>0</v>
      </c>
      <c r="F134" s="6">
        <v>1961000</v>
      </c>
      <c r="G134" s="6">
        <v>311000</v>
      </c>
      <c r="H134" s="6">
        <v>0</v>
      </c>
      <c r="I134" s="6">
        <v>0</v>
      </c>
      <c r="J134" s="6">
        <v>0</v>
      </c>
    </row>
    <row r="135" spans="2:10" ht="22.5" x14ac:dyDescent="0.25">
      <c r="B135" s="5" t="s">
        <v>331</v>
      </c>
      <c r="C135" s="5" t="s">
        <v>332</v>
      </c>
      <c r="D135" s="6">
        <v>0</v>
      </c>
      <c r="E135" s="6">
        <v>0</v>
      </c>
      <c r="F135" s="6">
        <v>50000</v>
      </c>
      <c r="G135" s="6">
        <v>25000</v>
      </c>
      <c r="H135" s="6">
        <v>11793</v>
      </c>
      <c r="I135" s="6">
        <v>11793</v>
      </c>
      <c r="J135" s="6">
        <v>11793</v>
      </c>
    </row>
    <row r="136" spans="2:10" x14ac:dyDescent="0.25">
      <c r="B136" s="5" t="s">
        <v>334</v>
      </c>
      <c r="C136" s="5" t="s">
        <v>335</v>
      </c>
      <c r="D136" s="6">
        <v>0</v>
      </c>
      <c r="E136" s="6">
        <v>0</v>
      </c>
      <c r="F136" s="6">
        <v>20000</v>
      </c>
      <c r="G136" s="6">
        <v>10000</v>
      </c>
      <c r="H136" s="6">
        <v>9993</v>
      </c>
      <c r="I136" s="6">
        <v>9993</v>
      </c>
      <c r="J136" s="6">
        <v>9993</v>
      </c>
    </row>
    <row r="137" spans="2:10" x14ac:dyDescent="0.25">
      <c r="B137" s="5" t="s">
        <v>337</v>
      </c>
      <c r="C137" s="5" t="s">
        <v>338</v>
      </c>
      <c r="D137" s="6">
        <v>0</v>
      </c>
      <c r="E137" s="6">
        <v>0</v>
      </c>
      <c r="F137" s="6">
        <v>20000</v>
      </c>
      <c r="G137" s="6">
        <v>10000</v>
      </c>
      <c r="H137" s="6">
        <v>1800</v>
      </c>
      <c r="I137" s="6">
        <v>1800</v>
      </c>
      <c r="J137" s="6">
        <v>1800</v>
      </c>
    </row>
    <row r="138" spans="2:10" x14ac:dyDescent="0.25">
      <c r="B138" s="5" t="s">
        <v>340</v>
      </c>
      <c r="C138" s="5" t="s">
        <v>341</v>
      </c>
      <c r="D138" s="6">
        <v>0</v>
      </c>
      <c r="E138" s="6">
        <v>0</v>
      </c>
      <c r="F138" s="6">
        <v>10000</v>
      </c>
      <c r="G138" s="6">
        <v>5000</v>
      </c>
      <c r="H138" s="6">
        <v>0</v>
      </c>
      <c r="I138" s="6">
        <v>0</v>
      </c>
      <c r="J138" s="6">
        <v>0</v>
      </c>
    </row>
    <row r="139" spans="2:10" ht="22.5" x14ac:dyDescent="0.25">
      <c r="B139" s="5" t="s">
        <v>342</v>
      </c>
      <c r="C139" s="5" t="s">
        <v>343</v>
      </c>
      <c r="D139" s="6">
        <v>0</v>
      </c>
      <c r="E139" s="6">
        <v>0</v>
      </c>
      <c r="F139" s="6">
        <v>569280</v>
      </c>
      <c r="G139" s="6">
        <v>486280</v>
      </c>
      <c r="H139" s="6">
        <v>96925</v>
      </c>
      <c r="I139" s="6">
        <v>96925</v>
      </c>
      <c r="J139" s="6">
        <v>43149</v>
      </c>
    </row>
    <row r="140" spans="2:10" x14ac:dyDescent="0.25">
      <c r="B140" s="5" t="s">
        <v>344</v>
      </c>
      <c r="C140" s="5" t="s">
        <v>345</v>
      </c>
      <c r="D140" s="6">
        <v>0</v>
      </c>
      <c r="E140" s="6">
        <v>0</v>
      </c>
      <c r="F140" s="6">
        <v>60000</v>
      </c>
      <c r="G140" s="6">
        <v>55000</v>
      </c>
      <c r="H140" s="6">
        <v>5700</v>
      </c>
      <c r="I140" s="6">
        <v>5700</v>
      </c>
      <c r="J140" s="6">
        <v>5700</v>
      </c>
    </row>
    <row r="141" spans="2:10" x14ac:dyDescent="0.25">
      <c r="B141" s="5" t="s">
        <v>346</v>
      </c>
      <c r="C141" s="5" t="s">
        <v>347</v>
      </c>
      <c r="D141" s="6">
        <v>0</v>
      </c>
      <c r="E141" s="6">
        <v>0</v>
      </c>
      <c r="F141" s="6">
        <v>509280</v>
      </c>
      <c r="G141" s="6">
        <v>431280</v>
      </c>
      <c r="H141" s="6">
        <v>91225</v>
      </c>
      <c r="I141" s="6">
        <v>91225</v>
      </c>
      <c r="J141" s="6">
        <v>37449</v>
      </c>
    </row>
    <row r="142" spans="2:10" ht="22.5" x14ac:dyDescent="0.25">
      <c r="B142" s="5" t="s">
        <v>348</v>
      </c>
      <c r="C142" s="5" t="s">
        <v>349</v>
      </c>
      <c r="D142" s="6">
        <v>0</v>
      </c>
      <c r="E142" s="6">
        <v>0</v>
      </c>
      <c r="F142" s="6">
        <v>66000</v>
      </c>
      <c r="G142" s="6">
        <v>51800</v>
      </c>
      <c r="H142" s="6">
        <v>14251</v>
      </c>
      <c r="I142" s="6">
        <v>14251</v>
      </c>
      <c r="J142" s="6">
        <v>12251</v>
      </c>
    </row>
    <row r="143" spans="2:10" x14ac:dyDescent="0.25">
      <c r="B143" s="5" t="s">
        <v>350</v>
      </c>
      <c r="C143" s="5" t="s">
        <v>351</v>
      </c>
      <c r="D143" s="6">
        <v>0</v>
      </c>
      <c r="E143" s="6">
        <v>0</v>
      </c>
      <c r="F143" s="6">
        <v>56000</v>
      </c>
      <c r="G143" s="6">
        <v>41800</v>
      </c>
      <c r="H143" s="6">
        <v>14251</v>
      </c>
      <c r="I143" s="6">
        <v>14251</v>
      </c>
      <c r="J143" s="6">
        <v>12251</v>
      </c>
    </row>
    <row r="144" spans="2:10" x14ac:dyDescent="0.25">
      <c r="B144" s="5" t="s">
        <v>352</v>
      </c>
      <c r="C144" s="5" t="s">
        <v>353</v>
      </c>
      <c r="D144" s="6">
        <v>0</v>
      </c>
      <c r="E144" s="6">
        <v>0</v>
      </c>
      <c r="F144" s="6">
        <v>10000</v>
      </c>
      <c r="G144" s="6">
        <v>10000</v>
      </c>
      <c r="H144" s="6">
        <v>0</v>
      </c>
      <c r="I144" s="6">
        <v>0</v>
      </c>
      <c r="J144" s="6">
        <v>0</v>
      </c>
    </row>
    <row r="145" spans="2:10" x14ac:dyDescent="0.25">
      <c r="B145" s="5" t="s">
        <v>354</v>
      </c>
      <c r="C145" s="5" t="s">
        <v>355</v>
      </c>
      <c r="D145" s="6">
        <v>0</v>
      </c>
      <c r="E145" s="6">
        <v>0</v>
      </c>
      <c r="F145" s="6">
        <v>10000</v>
      </c>
      <c r="G145" s="6">
        <v>10000</v>
      </c>
      <c r="H145" s="6">
        <v>0</v>
      </c>
      <c r="I145" s="6">
        <v>0</v>
      </c>
      <c r="J145" s="6">
        <v>0</v>
      </c>
    </row>
    <row r="146" spans="2:10" x14ac:dyDescent="0.25">
      <c r="B146" s="5" t="s">
        <v>356</v>
      </c>
      <c r="C146" s="5" t="s">
        <v>357</v>
      </c>
      <c r="D146" s="6">
        <v>0</v>
      </c>
      <c r="E146" s="6">
        <v>0</v>
      </c>
      <c r="F146" s="6">
        <v>83500</v>
      </c>
      <c r="G146" s="6">
        <v>50500</v>
      </c>
      <c r="H146" s="6">
        <v>11025</v>
      </c>
      <c r="I146" s="6">
        <v>11025</v>
      </c>
      <c r="J146" s="6">
        <v>11025</v>
      </c>
    </row>
    <row r="147" spans="2:10" x14ac:dyDescent="0.25">
      <c r="B147" s="5" t="s">
        <v>358</v>
      </c>
      <c r="C147" s="5" t="s">
        <v>359</v>
      </c>
      <c r="D147" s="6">
        <v>0</v>
      </c>
      <c r="E147" s="6">
        <v>0</v>
      </c>
      <c r="F147" s="6">
        <v>22500</v>
      </c>
      <c r="G147" s="6">
        <v>11500</v>
      </c>
      <c r="H147" s="6">
        <v>0</v>
      </c>
      <c r="I147" s="6">
        <v>0</v>
      </c>
      <c r="J147" s="6">
        <v>0</v>
      </c>
    </row>
    <row r="148" spans="2:10" ht="43.5" x14ac:dyDescent="0.25">
      <c r="B148" s="5" t="s">
        <v>360</v>
      </c>
      <c r="C148" s="5" t="s">
        <v>361</v>
      </c>
      <c r="D148" s="6">
        <v>0</v>
      </c>
      <c r="E148" s="6">
        <v>0</v>
      </c>
      <c r="F148" s="6">
        <v>42500</v>
      </c>
      <c r="G148" s="6">
        <v>42500</v>
      </c>
      <c r="H148" s="6">
        <v>0</v>
      </c>
      <c r="I148" s="6">
        <v>0</v>
      </c>
      <c r="J148" s="6">
        <v>0</v>
      </c>
    </row>
    <row r="149" spans="2:10" ht="22.5" x14ac:dyDescent="0.25">
      <c r="B149" s="5" t="s">
        <v>362</v>
      </c>
      <c r="C149" s="5" t="s">
        <v>363</v>
      </c>
      <c r="D149" s="6">
        <v>0</v>
      </c>
      <c r="E149" s="6">
        <v>0</v>
      </c>
      <c r="F149" s="6">
        <v>2000</v>
      </c>
      <c r="G149" s="6">
        <v>2000</v>
      </c>
      <c r="H149" s="6">
        <v>0</v>
      </c>
      <c r="I149" s="6">
        <v>0</v>
      </c>
      <c r="J149" s="6">
        <v>0</v>
      </c>
    </row>
    <row r="150" spans="2:10" ht="22.5" x14ac:dyDescent="0.25">
      <c r="B150" s="5" t="s">
        <v>364</v>
      </c>
      <c r="C150" s="5" t="s">
        <v>365</v>
      </c>
      <c r="D150" s="6">
        <v>0</v>
      </c>
      <c r="E150" s="6">
        <v>0</v>
      </c>
      <c r="F150" s="6">
        <v>2000</v>
      </c>
      <c r="G150" s="6">
        <v>2000</v>
      </c>
      <c r="H150" s="6">
        <v>0</v>
      </c>
      <c r="I150" s="6">
        <v>0</v>
      </c>
      <c r="J150" s="6">
        <v>0</v>
      </c>
    </row>
    <row r="151" spans="2:10" ht="33" x14ac:dyDescent="0.25">
      <c r="B151" s="5" t="s">
        <v>366</v>
      </c>
      <c r="C151" s="5" t="s">
        <v>367</v>
      </c>
      <c r="D151" s="6">
        <v>0</v>
      </c>
      <c r="E151" s="6">
        <v>0</v>
      </c>
      <c r="F151" s="6">
        <v>394500</v>
      </c>
      <c r="G151" s="6">
        <v>119500</v>
      </c>
      <c r="H151" s="6">
        <v>52455</v>
      </c>
      <c r="I151" s="6">
        <v>52455</v>
      </c>
      <c r="J151" s="6">
        <v>52455</v>
      </c>
    </row>
    <row r="152" spans="2:10" x14ac:dyDescent="0.25">
      <c r="B152" s="5" t="s">
        <v>368</v>
      </c>
      <c r="C152" s="5" t="s">
        <v>369</v>
      </c>
      <c r="D152" s="6">
        <v>0</v>
      </c>
      <c r="E152" s="6">
        <v>0</v>
      </c>
      <c r="F152" s="6">
        <v>75000</v>
      </c>
      <c r="G152" s="6">
        <v>16000</v>
      </c>
      <c r="H152" s="6">
        <v>263</v>
      </c>
      <c r="I152" s="6">
        <v>263</v>
      </c>
      <c r="J152" s="6">
        <v>263</v>
      </c>
    </row>
    <row r="153" spans="2:10" x14ac:dyDescent="0.25">
      <c r="B153" s="5" t="s">
        <v>370</v>
      </c>
      <c r="C153" s="5" t="s">
        <v>371</v>
      </c>
      <c r="D153" s="6">
        <v>0</v>
      </c>
      <c r="E153" s="6">
        <v>0</v>
      </c>
      <c r="F153" s="6">
        <v>156000</v>
      </c>
      <c r="G153" s="6">
        <v>40000</v>
      </c>
      <c r="H153" s="6">
        <v>38726</v>
      </c>
      <c r="I153" s="6">
        <v>38726</v>
      </c>
      <c r="J153" s="6">
        <v>38726</v>
      </c>
    </row>
    <row r="154" spans="2:10" x14ac:dyDescent="0.25">
      <c r="B154" s="5" t="s">
        <v>372</v>
      </c>
      <c r="C154" s="5" t="s">
        <v>373</v>
      </c>
      <c r="D154" s="6">
        <v>0</v>
      </c>
      <c r="E154" s="6">
        <v>0</v>
      </c>
      <c r="F154" s="6">
        <v>163500</v>
      </c>
      <c r="G154" s="6">
        <v>63500</v>
      </c>
      <c r="H154" s="6">
        <v>13466</v>
      </c>
      <c r="I154" s="6">
        <v>13466</v>
      </c>
      <c r="J154" s="6">
        <v>13466</v>
      </c>
    </row>
    <row r="155" spans="2:10" x14ac:dyDescent="0.25">
      <c r="B155" s="5" t="s">
        <v>374</v>
      </c>
      <c r="C155" s="5" t="s">
        <v>70</v>
      </c>
      <c r="D155" s="6">
        <v>0</v>
      </c>
      <c r="E155" s="6">
        <v>0</v>
      </c>
      <c r="F155" s="6">
        <v>2293000</v>
      </c>
      <c r="G155" s="6">
        <v>1263000</v>
      </c>
      <c r="H155" s="6">
        <v>1110817</v>
      </c>
      <c r="I155" s="6">
        <v>1110817</v>
      </c>
      <c r="J155" s="6">
        <v>1110817</v>
      </c>
    </row>
    <row r="156" spans="2:10" ht="22.5" x14ac:dyDescent="0.25">
      <c r="B156" s="5" t="s">
        <v>375</v>
      </c>
      <c r="C156" s="5" t="s">
        <v>376</v>
      </c>
      <c r="D156" s="6">
        <v>0</v>
      </c>
      <c r="E156" s="6">
        <v>0</v>
      </c>
      <c r="F156" s="6">
        <v>43000</v>
      </c>
      <c r="G156" s="6">
        <v>13000</v>
      </c>
      <c r="H156" s="6">
        <v>8384</v>
      </c>
      <c r="I156" s="6">
        <v>8384</v>
      </c>
      <c r="J156" s="6">
        <v>8384</v>
      </c>
    </row>
    <row r="157" spans="2:10" x14ac:dyDescent="0.25">
      <c r="B157" s="5" t="s">
        <v>377</v>
      </c>
      <c r="C157" s="5" t="s">
        <v>378</v>
      </c>
      <c r="D157" s="6">
        <v>0</v>
      </c>
      <c r="E157" s="6">
        <v>0</v>
      </c>
      <c r="F157" s="6">
        <v>43000</v>
      </c>
      <c r="G157" s="6">
        <v>13000</v>
      </c>
      <c r="H157" s="6">
        <v>8384</v>
      </c>
      <c r="I157" s="6">
        <v>8384</v>
      </c>
      <c r="J157" s="6">
        <v>8384</v>
      </c>
    </row>
    <row r="158" spans="2:10" ht="22.5" x14ac:dyDescent="0.25">
      <c r="B158" s="5" t="s">
        <v>379</v>
      </c>
      <c r="C158" s="5" t="s">
        <v>380</v>
      </c>
      <c r="D158" s="6">
        <v>0</v>
      </c>
      <c r="E158" s="6">
        <v>0</v>
      </c>
      <c r="F158" s="6">
        <v>2250000</v>
      </c>
      <c r="G158" s="6">
        <v>1250000</v>
      </c>
      <c r="H158" s="6">
        <v>1102433</v>
      </c>
      <c r="I158" s="6">
        <v>1102433</v>
      </c>
      <c r="J158" s="6">
        <v>1102433</v>
      </c>
    </row>
    <row r="159" spans="2:10" x14ac:dyDescent="0.25">
      <c r="B159" s="5" t="s">
        <v>381</v>
      </c>
      <c r="C159" s="5" t="s">
        <v>382</v>
      </c>
      <c r="D159" s="6">
        <v>0</v>
      </c>
      <c r="E159" s="6">
        <v>0</v>
      </c>
      <c r="F159" s="6">
        <v>2250000</v>
      </c>
      <c r="G159" s="6">
        <v>1250000</v>
      </c>
      <c r="H159" s="6">
        <v>1102433</v>
      </c>
      <c r="I159" s="6">
        <v>1102433</v>
      </c>
      <c r="J159" s="6">
        <v>1102433</v>
      </c>
    </row>
    <row r="160" spans="2:10" x14ac:dyDescent="0.25">
      <c r="B160" s="5" t="s">
        <v>383</v>
      </c>
      <c r="C160" s="5" t="s">
        <v>322</v>
      </c>
      <c r="D160" s="6">
        <v>0</v>
      </c>
      <c r="E160" s="6">
        <v>0</v>
      </c>
      <c r="F160" s="6">
        <v>24000</v>
      </c>
      <c r="G160" s="6">
        <v>24000</v>
      </c>
      <c r="H160" s="6">
        <v>0</v>
      </c>
      <c r="I160" s="6">
        <v>0</v>
      </c>
      <c r="J160" s="6">
        <v>0</v>
      </c>
    </row>
    <row r="161" spans="2:10" ht="22.5" x14ac:dyDescent="0.25">
      <c r="B161" s="5" t="s">
        <v>384</v>
      </c>
      <c r="C161" s="5" t="s">
        <v>385</v>
      </c>
      <c r="D161" s="6">
        <v>0</v>
      </c>
      <c r="E161" s="6">
        <v>0</v>
      </c>
      <c r="F161" s="6">
        <v>24000</v>
      </c>
      <c r="G161" s="6">
        <v>24000</v>
      </c>
      <c r="H161" s="6">
        <v>0</v>
      </c>
      <c r="I161" s="6">
        <v>0</v>
      </c>
      <c r="J161" s="6">
        <v>0</v>
      </c>
    </row>
    <row r="162" spans="2:10" ht="22.5" x14ac:dyDescent="0.25">
      <c r="B162" s="5" t="s">
        <v>386</v>
      </c>
      <c r="C162" s="5" t="s">
        <v>106</v>
      </c>
      <c r="D162" s="6">
        <v>0</v>
      </c>
      <c r="E162" s="6">
        <v>0</v>
      </c>
      <c r="F162" s="6">
        <v>2700000</v>
      </c>
      <c r="G162" s="6">
        <v>983730</v>
      </c>
      <c r="H162" s="6">
        <v>896030</v>
      </c>
      <c r="I162" s="6">
        <v>896030</v>
      </c>
      <c r="J162" s="6">
        <v>896030</v>
      </c>
    </row>
    <row r="163" spans="2:10" ht="43.5" x14ac:dyDescent="0.25">
      <c r="B163" s="5" t="s">
        <v>387</v>
      </c>
      <c r="C163" s="5" t="s">
        <v>388</v>
      </c>
      <c r="D163" s="6">
        <v>0</v>
      </c>
      <c r="E163" s="6">
        <v>0</v>
      </c>
      <c r="F163" s="6">
        <v>2700000</v>
      </c>
      <c r="G163" s="6">
        <v>983730</v>
      </c>
      <c r="H163" s="6">
        <v>896030</v>
      </c>
      <c r="I163" s="6">
        <v>896030</v>
      </c>
      <c r="J163" s="6">
        <v>896030</v>
      </c>
    </row>
    <row r="164" spans="2:10" x14ac:dyDescent="0.25">
      <c r="B164" s="5" t="s">
        <v>389</v>
      </c>
      <c r="C164" s="5" t="s">
        <v>390</v>
      </c>
      <c r="D164" s="6">
        <v>0</v>
      </c>
      <c r="E164" s="6">
        <v>0</v>
      </c>
      <c r="F164" s="6">
        <v>2450000</v>
      </c>
      <c r="G164" s="6">
        <v>833730</v>
      </c>
      <c r="H164" s="6">
        <v>746030</v>
      </c>
      <c r="I164" s="6">
        <v>746030</v>
      </c>
      <c r="J164" s="6">
        <v>746030</v>
      </c>
    </row>
    <row r="165" spans="2:10" ht="22.5" x14ac:dyDescent="0.25">
      <c r="B165" s="5" t="s">
        <v>391</v>
      </c>
      <c r="C165" s="5" t="s">
        <v>392</v>
      </c>
      <c r="D165" s="6">
        <v>0</v>
      </c>
      <c r="E165" s="6">
        <v>0</v>
      </c>
      <c r="F165" s="6">
        <v>250000</v>
      </c>
      <c r="G165" s="6">
        <v>150000</v>
      </c>
      <c r="H165" s="6">
        <v>150000</v>
      </c>
      <c r="I165" s="6">
        <v>150000</v>
      </c>
      <c r="J165" s="6">
        <v>150000</v>
      </c>
    </row>
    <row r="166" spans="2:10" ht="22.5" x14ac:dyDescent="0.25">
      <c r="B166" s="5" t="s">
        <v>393</v>
      </c>
      <c r="C166" s="5" t="s">
        <v>124</v>
      </c>
      <c r="D166" s="6">
        <v>0</v>
      </c>
      <c r="E166" s="6">
        <v>0</v>
      </c>
      <c r="F166" s="6">
        <v>3747100</v>
      </c>
      <c r="G166" s="6">
        <v>1036100</v>
      </c>
      <c r="H166" s="6">
        <v>946115</v>
      </c>
      <c r="I166" s="6">
        <v>946115</v>
      </c>
      <c r="J166" s="6">
        <v>946115</v>
      </c>
    </row>
    <row r="167" spans="2:10" x14ac:dyDescent="0.25">
      <c r="B167" s="5" t="s">
        <v>394</v>
      </c>
      <c r="C167" s="5" t="s">
        <v>395</v>
      </c>
      <c r="D167" s="6">
        <v>0</v>
      </c>
      <c r="E167" s="6">
        <v>0</v>
      </c>
      <c r="F167" s="6">
        <v>3747100</v>
      </c>
      <c r="G167" s="6">
        <v>1036100</v>
      </c>
      <c r="H167" s="6">
        <v>946115</v>
      </c>
      <c r="I167" s="6">
        <v>946115</v>
      </c>
      <c r="J167" s="6">
        <v>946115</v>
      </c>
    </row>
    <row r="168" spans="2:10" x14ac:dyDescent="0.25">
      <c r="B168" s="5" t="s">
        <v>396</v>
      </c>
      <c r="C168" s="5" t="s">
        <v>397</v>
      </c>
      <c r="D168" s="6">
        <v>0</v>
      </c>
      <c r="E168" s="6">
        <v>0</v>
      </c>
      <c r="F168" s="6">
        <v>3393100</v>
      </c>
      <c r="G168" s="6">
        <v>936100</v>
      </c>
      <c r="H168" s="6">
        <v>868820</v>
      </c>
      <c r="I168" s="6">
        <v>868820</v>
      </c>
      <c r="J168" s="6">
        <v>868820</v>
      </c>
    </row>
    <row r="169" spans="2:10" x14ac:dyDescent="0.25">
      <c r="B169" s="5" t="s">
        <v>398</v>
      </c>
      <c r="C169" s="5" t="s">
        <v>399</v>
      </c>
      <c r="D169" s="6">
        <v>0</v>
      </c>
      <c r="E169" s="6">
        <v>0</v>
      </c>
      <c r="F169" s="6">
        <v>300000</v>
      </c>
      <c r="G169" s="6">
        <v>100000</v>
      </c>
      <c r="H169" s="6">
        <v>77295</v>
      </c>
      <c r="I169" s="6">
        <v>77295</v>
      </c>
      <c r="J169" s="6">
        <v>77295</v>
      </c>
    </row>
    <row r="170" spans="2:10" ht="22.5" x14ac:dyDescent="0.25">
      <c r="B170" s="5" t="s">
        <v>400</v>
      </c>
      <c r="C170" s="5" t="s">
        <v>401</v>
      </c>
      <c r="D170" s="6">
        <v>0</v>
      </c>
      <c r="E170" s="6">
        <v>0</v>
      </c>
      <c r="F170" s="6">
        <v>54000</v>
      </c>
      <c r="G170" s="6">
        <v>0</v>
      </c>
      <c r="H170" s="6">
        <v>0</v>
      </c>
      <c r="I170" s="6">
        <v>0</v>
      </c>
      <c r="J170" s="6">
        <v>0</v>
      </c>
    </row>
    <row r="171" spans="2:10" ht="43.5" x14ac:dyDescent="0.25">
      <c r="B171" s="5" t="s">
        <v>402</v>
      </c>
      <c r="C171" s="5" t="s">
        <v>336</v>
      </c>
      <c r="D171" s="6">
        <v>0</v>
      </c>
      <c r="E171" s="6">
        <v>0</v>
      </c>
      <c r="F171" s="6">
        <v>1083800</v>
      </c>
      <c r="G171" s="6">
        <v>759300</v>
      </c>
      <c r="H171" s="6">
        <v>173551</v>
      </c>
      <c r="I171" s="6">
        <v>173551</v>
      </c>
      <c r="J171" s="6">
        <v>173551</v>
      </c>
    </row>
    <row r="172" spans="2:10" x14ac:dyDescent="0.25">
      <c r="B172" s="5" t="s">
        <v>403</v>
      </c>
      <c r="C172" s="5" t="s">
        <v>404</v>
      </c>
      <c r="D172" s="6">
        <v>0</v>
      </c>
      <c r="E172" s="6">
        <v>0</v>
      </c>
      <c r="F172" s="6">
        <v>190000</v>
      </c>
      <c r="G172" s="6">
        <v>190000</v>
      </c>
      <c r="H172" s="6">
        <v>0</v>
      </c>
      <c r="I172" s="6">
        <v>0</v>
      </c>
      <c r="J172" s="6">
        <v>0</v>
      </c>
    </row>
    <row r="173" spans="2:10" x14ac:dyDescent="0.25">
      <c r="B173" s="5" t="s">
        <v>405</v>
      </c>
      <c r="C173" s="5" t="s">
        <v>406</v>
      </c>
      <c r="D173" s="6">
        <v>0</v>
      </c>
      <c r="E173" s="6">
        <v>0</v>
      </c>
      <c r="F173" s="6">
        <v>793500</v>
      </c>
      <c r="G173" s="6">
        <v>549000</v>
      </c>
      <c r="H173" s="6">
        <v>153257</v>
      </c>
      <c r="I173" s="6">
        <v>153257</v>
      </c>
      <c r="J173" s="6">
        <v>153257</v>
      </c>
    </row>
    <row r="174" spans="2:10" ht="22.5" x14ac:dyDescent="0.25">
      <c r="B174" s="5" t="s">
        <v>407</v>
      </c>
      <c r="C174" s="5" t="s">
        <v>408</v>
      </c>
      <c r="D174" s="6">
        <v>0</v>
      </c>
      <c r="E174" s="6">
        <v>0</v>
      </c>
      <c r="F174" s="6">
        <v>100300</v>
      </c>
      <c r="G174" s="6">
        <v>20300</v>
      </c>
      <c r="H174" s="6">
        <v>20294</v>
      </c>
      <c r="I174" s="6">
        <v>20294</v>
      </c>
      <c r="J174" s="6">
        <v>20294</v>
      </c>
    </row>
    <row r="175" spans="2:10" x14ac:dyDescent="0.25">
      <c r="B175" s="5" t="s">
        <v>409</v>
      </c>
      <c r="C175" s="5" t="s">
        <v>410</v>
      </c>
      <c r="D175" s="6">
        <v>0</v>
      </c>
      <c r="E175" s="6">
        <v>0</v>
      </c>
      <c r="F175" s="6">
        <v>3497000</v>
      </c>
      <c r="G175" s="6">
        <v>1755000</v>
      </c>
      <c r="H175" s="6">
        <v>1752341</v>
      </c>
      <c r="I175" s="6">
        <v>1752341</v>
      </c>
      <c r="J175" s="6">
        <v>1752341</v>
      </c>
    </row>
    <row r="176" spans="2:10" ht="22.5" x14ac:dyDescent="0.25">
      <c r="B176" s="5" t="s">
        <v>411</v>
      </c>
      <c r="C176" s="5" t="s">
        <v>157</v>
      </c>
      <c r="D176" s="6">
        <v>0</v>
      </c>
      <c r="E176" s="6">
        <v>0</v>
      </c>
      <c r="F176" s="6">
        <v>3497000</v>
      </c>
      <c r="G176" s="6">
        <v>1755000</v>
      </c>
      <c r="H176" s="6">
        <v>1752341</v>
      </c>
      <c r="I176" s="6">
        <v>1752341</v>
      </c>
      <c r="J176" s="6">
        <v>1752341</v>
      </c>
    </row>
    <row r="177" spans="2:10" x14ac:dyDescent="0.25">
      <c r="B177" s="5" t="s">
        <v>412</v>
      </c>
      <c r="C177" s="5" t="s">
        <v>413</v>
      </c>
      <c r="D177" s="6">
        <v>0</v>
      </c>
      <c r="E177" s="6">
        <v>0</v>
      </c>
      <c r="F177" s="6">
        <v>3287000</v>
      </c>
      <c r="G177" s="6">
        <v>1700000</v>
      </c>
      <c r="H177" s="6">
        <v>1700000</v>
      </c>
      <c r="I177" s="6">
        <v>1700000</v>
      </c>
      <c r="J177" s="6">
        <v>1700000</v>
      </c>
    </row>
    <row r="178" spans="2:10" ht="22.5" x14ac:dyDescent="0.25">
      <c r="B178" s="5" t="s">
        <v>414</v>
      </c>
      <c r="C178" s="5" t="s">
        <v>415</v>
      </c>
      <c r="D178" s="6">
        <v>0</v>
      </c>
      <c r="E178" s="6">
        <v>0</v>
      </c>
      <c r="F178" s="6">
        <v>3287000</v>
      </c>
      <c r="G178" s="6">
        <v>1700000</v>
      </c>
      <c r="H178" s="6">
        <v>1700000</v>
      </c>
      <c r="I178" s="6">
        <v>1700000</v>
      </c>
      <c r="J178" s="6">
        <v>1700000</v>
      </c>
    </row>
    <row r="179" spans="2:10" x14ac:dyDescent="0.25">
      <c r="B179" s="5" t="s">
        <v>416</v>
      </c>
      <c r="C179" s="5" t="s">
        <v>213</v>
      </c>
      <c r="D179" s="6">
        <v>0</v>
      </c>
      <c r="E179" s="6">
        <v>0</v>
      </c>
      <c r="F179" s="6">
        <v>210000</v>
      </c>
      <c r="G179" s="6">
        <v>55000</v>
      </c>
      <c r="H179" s="6">
        <v>52341</v>
      </c>
      <c r="I179" s="6">
        <v>52341</v>
      </c>
      <c r="J179" s="6">
        <v>52341</v>
      </c>
    </row>
    <row r="180" spans="2:10" ht="22.5" x14ac:dyDescent="0.25">
      <c r="B180" s="5" t="s">
        <v>417</v>
      </c>
      <c r="C180" s="5" t="s">
        <v>418</v>
      </c>
      <c r="D180" s="6">
        <v>0</v>
      </c>
      <c r="E180" s="6">
        <v>0</v>
      </c>
      <c r="F180" s="6">
        <v>210000</v>
      </c>
      <c r="G180" s="6">
        <v>55000</v>
      </c>
      <c r="H180" s="6">
        <v>52341</v>
      </c>
      <c r="I180" s="6">
        <v>52341</v>
      </c>
      <c r="J180" s="6">
        <v>52341</v>
      </c>
    </row>
    <row r="181" spans="2:10" ht="22.5" x14ac:dyDescent="0.25">
      <c r="B181" s="5" t="s">
        <v>419</v>
      </c>
      <c r="C181" s="5" t="s">
        <v>163</v>
      </c>
      <c r="D181" s="6">
        <v>0</v>
      </c>
      <c r="E181" s="6">
        <v>0</v>
      </c>
      <c r="F181" s="6">
        <v>-37620</v>
      </c>
      <c r="G181" s="6">
        <v>-37620</v>
      </c>
      <c r="H181" s="6">
        <v>-44863</v>
      </c>
      <c r="I181" s="6">
        <v>-44863</v>
      </c>
      <c r="J181" s="6">
        <v>-44863</v>
      </c>
    </row>
    <row r="182" spans="2:10" ht="22.5" x14ac:dyDescent="0.25">
      <c r="B182" s="5" t="s">
        <v>420</v>
      </c>
      <c r="C182" s="5" t="s">
        <v>166</v>
      </c>
      <c r="D182" s="6">
        <v>0</v>
      </c>
      <c r="E182" s="6">
        <v>0</v>
      </c>
      <c r="F182" s="6">
        <v>-37620</v>
      </c>
      <c r="G182" s="6">
        <v>-37620</v>
      </c>
      <c r="H182" s="6">
        <v>-44863</v>
      </c>
      <c r="I182" s="6">
        <v>-44863</v>
      </c>
      <c r="J182" s="6">
        <v>-44863</v>
      </c>
    </row>
    <row r="183" spans="2:10" ht="22.5" x14ac:dyDescent="0.25">
      <c r="B183" s="5" t="s">
        <v>421</v>
      </c>
      <c r="C183" s="5" t="s">
        <v>422</v>
      </c>
      <c r="D183" s="6">
        <v>0</v>
      </c>
      <c r="E183" s="6">
        <v>0</v>
      </c>
      <c r="F183" s="6">
        <v>-37620</v>
      </c>
      <c r="G183" s="6">
        <v>-37620</v>
      </c>
      <c r="H183" s="6">
        <v>-44863</v>
      </c>
      <c r="I183" s="6">
        <v>-44863</v>
      </c>
      <c r="J183" s="6">
        <v>-44863</v>
      </c>
    </row>
    <row r="184" spans="2:10" ht="22.5" x14ac:dyDescent="0.25">
      <c r="B184" s="5" t="s">
        <v>423</v>
      </c>
      <c r="C184" s="5" t="s">
        <v>424</v>
      </c>
      <c r="D184" s="6">
        <v>0</v>
      </c>
      <c r="E184" s="6">
        <v>0</v>
      </c>
      <c r="F184" s="6">
        <v>-37620</v>
      </c>
      <c r="G184" s="6">
        <v>-37620</v>
      </c>
      <c r="H184" s="6">
        <v>-44863</v>
      </c>
      <c r="I184" s="6">
        <v>-44863</v>
      </c>
      <c r="J184" s="6">
        <v>-44863</v>
      </c>
    </row>
    <row r="187" spans="2:10" x14ac:dyDescent="0.25">
      <c r="B187" s="14" t="s">
        <v>467</v>
      </c>
      <c r="C187" s="14"/>
      <c r="D187" s="14"/>
      <c r="E187" s="14"/>
      <c r="F187" s="14"/>
      <c r="G187" s="14"/>
      <c r="H187" s="14"/>
      <c r="I187" s="14"/>
      <c r="J187" s="14"/>
    </row>
    <row r="190" spans="2:10" ht="22.5" x14ac:dyDescent="0.25">
      <c r="B190" s="5" t="s">
        <v>17</v>
      </c>
      <c r="C190" s="5" t="s">
        <v>18</v>
      </c>
      <c r="D190" s="6">
        <v>0</v>
      </c>
      <c r="E190" s="6">
        <v>0</v>
      </c>
      <c r="F190" s="6">
        <v>83938650</v>
      </c>
      <c r="G190" s="6">
        <v>12537360</v>
      </c>
      <c r="H190" s="6">
        <v>3282248</v>
      </c>
      <c r="I190" s="6">
        <v>3282248</v>
      </c>
      <c r="J190" s="6">
        <v>2372385</v>
      </c>
    </row>
    <row r="191" spans="2:10" ht="22.5" x14ac:dyDescent="0.25">
      <c r="B191" s="5" t="s">
        <v>386</v>
      </c>
      <c r="C191" s="5" t="s">
        <v>106</v>
      </c>
      <c r="D191" s="6">
        <v>0</v>
      </c>
      <c r="E191" s="6">
        <v>0</v>
      </c>
      <c r="F191" s="6">
        <v>320000</v>
      </c>
      <c r="G191" s="6">
        <v>320000</v>
      </c>
      <c r="H191" s="6">
        <v>0</v>
      </c>
      <c r="I191" s="6">
        <v>0</v>
      </c>
      <c r="J191" s="6">
        <v>0</v>
      </c>
    </row>
    <row r="192" spans="2:10" ht="33" x14ac:dyDescent="0.25">
      <c r="B192" s="5" t="s">
        <v>425</v>
      </c>
      <c r="C192" s="5" t="s">
        <v>24</v>
      </c>
      <c r="D192" s="6">
        <v>0</v>
      </c>
      <c r="E192" s="6">
        <v>0</v>
      </c>
      <c r="F192" s="6">
        <v>320000</v>
      </c>
      <c r="G192" s="6">
        <v>320000</v>
      </c>
      <c r="H192" s="6">
        <v>0</v>
      </c>
      <c r="I192" s="6">
        <v>0</v>
      </c>
      <c r="J192" s="6">
        <v>0</v>
      </c>
    </row>
    <row r="193" spans="2:10" ht="22.5" x14ac:dyDescent="0.25">
      <c r="B193" s="5" t="s">
        <v>426</v>
      </c>
      <c r="C193" s="5" t="s">
        <v>427</v>
      </c>
      <c r="D193" s="6">
        <v>0</v>
      </c>
      <c r="E193" s="6">
        <v>0</v>
      </c>
      <c r="F193" s="6">
        <v>320000</v>
      </c>
      <c r="G193" s="6">
        <v>320000</v>
      </c>
      <c r="H193" s="6">
        <v>0</v>
      </c>
      <c r="I193" s="6">
        <v>0</v>
      </c>
      <c r="J193" s="6">
        <v>0</v>
      </c>
    </row>
    <row r="194" spans="2:10" ht="33" x14ac:dyDescent="0.25">
      <c r="B194" s="5" t="s">
        <v>428</v>
      </c>
      <c r="C194" s="5" t="s">
        <v>121</v>
      </c>
      <c r="D194" s="6">
        <v>0</v>
      </c>
      <c r="E194" s="6">
        <v>0</v>
      </c>
      <c r="F194" s="6">
        <v>10100000</v>
      </c>
      <c r="G194" s="6">
        <v>3600000</v>
      </c>
      <c r="H194" s="6">
        <v>8674</v>
      </c>
      <c r="I194" s="6">
        <v>8674</v>
      </c>
      <c r="J194" s="6">
        <v>8674</v>
      </c>
    </row>
    <row r="195" spans="2:10" ht="33" x14ac:dyDescent="0.25">
      <c r="B195" s="5" t="s">
        <v>429</v>
      </c>
      <c r="C195" s="5" t="s">
        <v>430</v>
      </c>
      <c r="D195" s="6">
        <v>0</v>
      </c>
      <c r="E195" s="6">
        <v>0</v>
      </c>
      <c r="F195" s="6">
        <v>10100000</v>
      </c>
      <c r="G195" s="6">
        <v>3600000</v>
      </c>
      <c r="H195" s="6">
        <v>8674</v>
      </c>
      <c r="I195" s="6">
        <v>8674</v>
      </c>
      <c r="J195" s="6">
        <v>8674</v>
      </c>
    </row>
    <row r="196" spans="2:10" x14ac:dyDescent="0.25">
      <c r="B196" s="5" t="s">
        <v>431</v>
      </c>
      <c r="C196" s="5" t="s">
        <v>432</v>
      </c>
      <c r="D196" s="6">
        <v>0</v>
      </c>
      <c r="E196" s="6">
        <v>0</v>
      </c>
      <c r="F196" s="6">
        <v>1500000</v>
      </c>
      <c r="G196" s="6">
        <v>500000</v>
      </c>
      <c r="H196" s="6">
        <v>1301</v>
      </c>
      <c r="I196" s="6">
        <v>1301</v>
      </c>
      <c r="J196" s="6">
        <v>1301</v>
      </c>
    </row>
    <row r="197" spans="2:10" x14ac:dyDescent="0.25">
      <c r="B197" s="5" t="s">
        <v>433</v>
      </c>
      <c r="C197" s="5" t="s">
        <v>434</v>
      </c>
      <c r="D197" s="6">
        <v>0</v>
      </c>
      <c r="E197" s="6">
        <v>0</v>
      </c>
      <c r="F197" s="6">
        <v>8500000</v>
      </c>
      <c r="G197" s="6">
        <v>3000000</v>
      </c>
      <c r="H197" s="6">
        <v>7373</v>
      </c>
      <c r="I197" s="6">
        <v>7373</v>
      </c>
      <c r="J197" s="6">
        <v>7373</v>
      </c>
    </row>
    <row r="198" spans="2:10" x14ac:dyDescent="0.25">
      <c r="B198" s="5" t="s">
        <v>435</v>
      </c>
      <c r="C198" s="5" t="s">
        <v>436</v>
      </c>
      <c r="D198" s="6">
        <v>0</v>
      </c>
      <c r="E198" s="6">
        <v>0</v>
      </c>
      <c r="F198" s="6">
        <v>100000</v>
      </c>
      <c r="G198" s="6">
        <v>100000</v>
      </c>
      <c r="H198" s="6">
        <v>0</v>
      </c>
      <c r="I198" s="6">
        <v>0</v>
      </c>
      <c r="J198" s="6">
        <v>0</v>
      </c>
    </row>
    <row r="199" spans="2:10" ht="33" x14ac:dyDescent="0.25">
      <c r="B199" s="5" t="s">
        <v>437</v>
      </c>
      <c r="C199" s="5" t="s">
        <v>333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438</v>
      </c>
      <c r="C200" s="5" t="s">
        <v>439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440</v>
      </c>
      <c r="C201" s="5" t="s">
        <v>441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442</v>
      </c>
      <c r="C202" s="5" t="s">
        <v>443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</row>
    <row r="203" spans="2:10" ht="43.5" x14ac:dyDescent="0.25">
      <c r="B203" s="5" t="s">
        <v>444</v>
      </c>
      <c r="C203" s="5" t="s">
        <v>445</v>
      </c>
      <c r="D203" s="6">
        <v>0</v>
      </c>
      <c r="E203" s="6">
        <v>0</v>
      </c>
      <c r="F203" s="6">
        <v>37140580</v>
      </c>
      <c r="G203" s="6">
        <v>2975000</v>
      </c>
      <c r="H203" s="6">
        <v>2041064</v>
      </c>
      <c r="I203" s="6">
        <v>2041064</v>
      </c>
      <c r="J203" s="6">
        <v>1842334</v>
      </c>
    </row>
    <row r="204" spans="2:10" x14ac:dyDescent="0.25">
      <c r="B204" s="5" t="s">
        <v>446</v>
      </c>
      <c r="C204" s="5" t="s">
        <v>447</v>
      </c>
      <c r="D204" s="6">
        <v>0</v>
      </c>
      <c r="E204" s="6">
        <v>0</v>
      </c>
      <c r="F204" s="6">
        <v>31261870</v>
      </c>
      <c r="G204" s="6">
        <v>2500000</v>
      </c>
      <c r="H204" s="6">
        <v>1716396</v>
      </c>
      <c r="I204" s="6">
        <v>1716396</v>
      </c>
      <c r="J204" s="6">
        <v>1549396</v>
      </c>
    </row>
    <row r="205" spans="2:10" x14ac:dyDescent="0.25">
      <c r="B205" s="5" t="s">
        <v>448</v>
      </c>
      <c r="C205" s="5" t="s">
        <v>449</v>
      </c>
      <c r="D205" s="6">
        <v>0</v>
      </c>
      <c r="E205" s="6">
        <v>0</v>
      </c>
      <c r="F205" s="6">
        <v>5878710</v>
      </c>
      <c r="G205" s="6">
        <v>475000</v>
      </c>
      <c r="H205" s="6">
        <v>324668</v>
      </c>
      <c r="I205" s="6">
        <v>324668</v>
      </c>
      <c r="J205" s="6">
        <v>292938</v>
      </c>
    </row>
    <row r="206" spans="2:10" ht="33" x14ac:dyDescent="0.25">
      <c r="B206" s="5" t="s">
        <v>450</v>
      </c>
      <c r="C206" s="5" t="s">
        <v>339</v>
      </c>
      <c r="D206" s="6">
        <v>0</v>
      </c>
      <c r="E206" s="6">
        <v>0</v>
      </c>
      <c r="F206" s="6">
        <v>9250140</v>
      </c>
      <c r="G206" s="6">
        <v>1071000</v>
      </c>
      <c r="H206" s="6">
        <v>292084</v>
      </c>
      <c r="I206" s="6">
        <v>292084</v>
      </c>
      <c r="J206" s="6">
        <v>292084</v>
      </c>
    </row>
    <row r="207" spans="2:10" x14ac:dyDescent="0.25">
      <c r="B207" s="5" t="s">
        <v>451</v>
      </c>
      <c r="C207" s="5" t="s">
        <v>452</v>
      </c>
      <c r="D207" s="6">
        <v>0</v>
      </c>
      <c r="E207" s="6">
        <v>0</v>
      </c>
      <c r="F207" s="6">
        <v>7773220</v>
      </c>
      <c r="G207" s="6">
        <v>900000</v>
      </c>
      <c r="H207" s="6">
        <v>247293</v>
      </c>
      <c r="I207" s="6">
        <v>247293</v>
      </c>
      <c r="J207" s="6">
        <v>247293</v>
      </c>
    </row>
    <row r="208" spans="2:10" x14ac:dyDescent="0.25">
      <c r="B208" s="5" t="s">
        <v>448</v>
      </c>
      <c r="C208" s="5" t="s">
        <v>453</v>
      </c>
      <c r="D208" s="6">
        <v>0</v>
      </c>
      <c r="E208" s="6">
        <v>0</v>
      </c>
      <c r="F208" s="6">
        <v>1476920</v>
      </c>
      <c r="G208" s="6">
        <v>171000</v>
      </c>
      <c r="H208" s="6">
        <v>44791</v>
      </c>
      <c r="I208" s="6">
        <v>44791</v>
      </c>
      <c r="J208" s="6">
        <v>44791</v>
      </c>
    </row>
    <row r="209" spans="2:10" x14ac:dyDescent="0.25">
      <c r="B209" s="5" t="s">
        <v>454</v>
      </c>
      <c r="C209" s="5" t="s">
        <v>136</v>
      </c>
      <c r="D209" s="6">
        <v>0</v>
      </c>
      <c r="E209" s="6">
        <v>0</v>
      </c>
      <c r="F209" s="6">
        <v>27127930</v>
      </c>
      <c r="G209" s="6">
        <v>4571360</v>
      </c>
      <c r="H209" s="6">
        <v>940426</v>
      </c>
      <c r="I209" s="6">
        <v>940426</v>
      </c>
      <c r="J209" s="6">
        <v>229293</v>
      </c>
    </row>
    <row r="210" spans="2:10" ht="22.5" x14ac:dyDescent="0.25">
      <c r="B210" s="5" t="s">
        <v>455</v>
      </c>
      <c r="C210" s="5" t="s">
        <v>139</v>
      </c>
      <c r="D210" s="6">
        <v>0</v>
      </c>
      <c r="E210" s="6">
        <v>0</v>
      </c>
      <c r="F210" s="6">
        <v>27127930</v>
      </c>
      <c r="G210" s="6">
        <v>4571360</v>
      </c>
      <c r="H210" s="6">
        <v>940426</v>
      </c>
      <c r="I210" s="6">
        <v>940426</v>
      </c>
      <c r="J210" s="6">
        <v>229293</v>
      </c>
    </row>
    <row r="211" spans="2:10" x14ac:dyDescent="0.25">
      <c r="B211" s="5" t="s">
        <v>456</v>
      </c>
      <c r="C211" s="5" t="s">
        <v>457</v>
      </c>
      <c r="D211" s="6">
        <v>0</v>
      </c>
      <c r="E211" s="6">
        <v>0</v>
      </c>
      <c r="F211" s="6">
        <v>27127930</v>
      </c>
      <c r="G211" s="6">
        <v>4571360</v>
      </c>
      <c r="H211" s="6">
        <v>940426</v>
      </c>
      <c r="I211" s="6">
        <v>940426</v>
      </c>
      <c r="J211" s="6">
        <v>229293</v>
      </c>
    </row>
    <row r="212" spans="2:10" x14ac:dyDescent="0.25">
      <c r="B212" s="5" t="s">
        <v>458</v>
      </c>
      <c r="C212" s="5" t="s">
        <v>459</v>
      </c>
      <c r="D212" s="6">
        <v>0</v>
      </c>
      <c r="E212" s="6">
        <v>0</v>
      </c>
      <c r="F212" s="6">
        <v>100000</v>
      </c>
      <c r="G212" s="6">
        <v>50000</v>
      </c>
      <c r="H212" s="6">
        <v>0</v>
      </c>
      <c r="I212" s="6">
        <v>0</v>
      </c>
      <c r="J212" s="6">
        <v>0</v>
      </c>
    </row>
    <row r="213" spans="2:10" x14ac:dyDescent="0.25">
      <c r="B213" s="5" t="s">
        <v>460</v>
      </c>
      <c r="C213" s="5" t="s">
        <v>461</v>
      </c>
      <c r="D213" s="6">
        <v>0</v>
      </c>
      <c r="E213" s="6">
        <v>0</v>
      </c>
      <c r="F213" s="6">
        <v>121000</v>
      </c>
      <c r="G213" s="6">
        <v>81000</v>
      </c>
      <c r="H213" s="6">
        <v>24553</v>
      </c>
      <c r="I213" s="6">
        <v>24553</v>
      </c>
      <c r="J213" s="6">
        <v>24553</v>
      </c>
    </row>
    <row r="214" spans="2:10" ht="22.5" x14ac:dyDescent="0.25">
      <c r="B214" s="5" t="s">
        <v>462</v>
      </c>
      <c r="C214" s="5" t="s">
        <v>463</v>
      </c>
      <c r="D214" s="6">
        <v>0</v>
      </c>
      <c r="E214" s="6">
        <v>0</v>
      </c>
      <c r="F214" s="6">
        <v>465510</v>
      </c>
      <c r="G214" s="6">
        <v>427010</v>
      </c>
      <c r="H214" s="6">
        <v>138468</v>
      </c>
      <c r="I214" s="6">
        <v>138468</v>
      </c>
      <c r="J214" s="6">
        <v>138468</v>
      </c>
    </row>
    <row r="215" spans="2:10" x14ac:dyDescent="0.25">
      <c r="B215" s="5" t="s">
        <v>464</v>
      </c>
      <c r="C215" s="5" t="s">
        <v>465</v>
      </c>
      <c r="D215" s="6">
        <v>0</v>
      </c>
      <c r="E215" s="6">
        <v>0</v>
      </c>
      <c r="F215" s="6">
        <v>26441420</v>
      </c>
      <c r="G215" s="6">
        <v>4013350</v>
      </c>
      <c r="H215" s="6">
        <v>777405</v>
      </c>
      <c r="I215" s="6">
        <v>777405</v>
      </c>
      <c r="J215" s="6">
        <v>66272</v>
      </c>
    </row>
    <row r="217" spans="2:10" x14ac:dyDescent="0.25">
      <c r="B217" s="7" t="s">
        <v>468</v>
      </c>
      <c r="C217" s="8"/>
      <c r="G217" s="8" t="s">
        <v>469</v>
      </c>
    </row>
    <row r="218" spans="2:10" x14ac:dyDescent="0.25">
      <c r="B218" s="7" t="s">
        <v>470</v>
      </c>
      <c r="C218" s="8"/>
      <c r="G218" s="8" t="s">
        <v>471</v>
      </c>
    </row>
    <row r="219" spans="2:10" x14ac:dyDescent="0.25">
      <c r="B219" s="8"/>
      <c r="C219" s="8"/>
      <c r="G219" s="8"/>
    </row>
    <row r="220" spans="2:10" x14ac:dyDescent="0.25">
      <c r="B220" s="8"/>
      <c r="C220" s="8"/>
      <c r="G220" s="8"/>
    </row>
    <row r="221" spans="2:10" x14ac:dyDescent="0.25">
      <c r="B221" s="8"/>
      <c r="C221" s="8"/>
      <c r="G221" s="8"/>
    </row>
    <row r="222" spans="2:10" x14ac:dyDescent="0.25">
      <c r="B222" s="8"/>
      <c r="C222" s="8" t="s">
        <v>472</v>
      </c>
      <c r="G222" s="8"/>
    </row>
    <row r="223" spans="2:10" x14ac:dyDescent="0.25">
      <c r="B223" s="8"/>
      <c r="C223" s="8"/>
      <c r="G223" s="8"/>
    </row>
    <row r="224" spans="2:10" x14ac:dyDescent="0.25">
      <c r="B224" s="8"/>
      <c r="C224" s="8"/>
      <c r="G224" s="8"/>
    </row>
    <row r="225" spans="2:7" x14ac:dyDescent="0.25">
      <c r="B225" s="8" t="s">
        <v>473</v>
      </c>
      <c r="C225" s="8"/>
      <c r="G225" s="8" t="s">
        <v>474</v>
      </c>
    </row>
    <row r="226" spans="2:7" x14ac:dyDescent="0.25">
      <c r="B226" s="8"/>
      <c r="C226" s="8"/>
      <c r="G226" s="8" t="s">
        <v>475</v>
      </c>
    </row>
  </sheetData>
  <mergeCells count="21">
    <mergeCell ref="B187:J187"/>
    <mergeCell ref="H7:H11"/>
    <mergeCell ref="I7:I11"/>
    <mergeCell ref="J7:J11"/>
    <mergeCell ref="K7:K11"/>
    <mergeCell ref="B98:J9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2024-06-11T08:54:25Z</cp:lastPrinted>
  <dcterms:created xsi:type="dcterms:W3CDTF">2024-05-28T10:58:19Z</dcterms:created>
  <dcterms:modified xsi:type="dcterms:W3CDTF">2024-06-11T08:54:27Z</dcterms:modified>
</cp:coreProperties>
</file>