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5\octombrie\ph cont executie trim II 2025\"/>
    </mc:Choice>
  </mc:AlternateContent>
  <xr:revisionPtr revIDLastSave="0" documentId="13_ncr:1_{0A62820F-D9D1-4ADA-B2B1-DF8B01EA2273}" xr6:coauthVersionLast="47" xr6:coauthVersionMax="47" xr10:uidLastSave="{00000000-0000-0000-0000-000000000000}"/>
  <bookViews>
    <workbookView xWindow="-120" yWindow="-120" windowWidth="29040" windowHeight="15990" xr2:uid="{77930A87-4A05-44CC-BF7F-771042C04EAC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 s="1"/>
  <c r="I15" i="1"/>
  <c r="D16" i="1"/>
  <c r="D15" i="1" s="1"/>
  <c r="D14" i="1" s="1"/>
  <c r="E16" i="1"/>
  <c r="F16" i="1"/>
  <c r="F15" i="1" s="1"/>
  <c r="F14" i="1" s="1"/>
  <c r="G16" i="1"/>
  <c r="G15" i="1" s="1"/>
  <c r="G14" i="1" s="1"/>
  <c r="H16" i="1"/>
  <c r="H15" i="1" s="1"/>
  <c r="H14" i="1" s="1"/>
  <c r="I16" i="1"/>
  <c r="K16" i="1" s="1"/>
  <c r="J16" i="1"/>
  <c r="J15" i="1" s="1"/>
  <c r="J14" i="1" s="1"/>
  <c r="L16" i="1"/>
  <c r="L15" i="1" s="1"/>
  <c r="L14" i="1" s="1"/>
  <c r="K17" i="1"/>
  <c r="D18" i="1"/>
  <c r="E18" i="1"/>
  <c r="F18" i="1"/>
  <c r="G18" i="1"/>
  <c r="H18" i="1"/>
  <c r="I18" i="1"/>
  <c r="K18" i="1" s="1"/>
  <c r="J18" i="1"/>
  <c r="L18" i="1"/>
  <c r="K19" i="1"/>
  <c r="K20" i="1"/>
  <c r="D21" i="1"/>
  <c r="E21" i="1"/>
  <c r="F21" i="1"/>
  <c r="G21" i="1"/>
  <c r="H21" i="1"/>
  <c r="I21" i="1"/>
  <c r="J21" i="1"/>
  <c r="K21" i="1"/>
  <c r="L21" i="1"/>
  <c r="K22" i="1"/>
  <c r="D24" i="1"/>
  <c r="D23" i="1" s="1"/>
  <c r="F24" i="1"/>
  <c r="F23" i="1" s="1"/>
  <c r="H24" i="1"/>
  <c r="H23" i="1" s="1"/>
  <c r="J24" i="1"/>
  <c r="J23" i="1" s="1"/>
  <c r="L24" i="1"/>
  <c r="L23" i="1" s="1"/>
  <c r="D25" i="1"/>
  <c r="E25" i="1"/>
  <c r="E24" i="1" s="1"/>
  <c r="E23" i="1" s="1"/>
  <c r="F25" i="1"/>
  <c r="G25" i="1"/>
  <c r="G24" i="1" s="1"/>
  <c r="G23" i="1" s="1"/>
  <c r="H25" i="1"/>
  <c r="I25" i="1"/>
  <c r="I24" i="1" s="1"/>
  <c r="J25" i="1"/>
  <c r="K25" i="1"/>
  <c r="L25" i="1"/>
  <c r="K26" i="1"/>
  <c r="K27" i="1"/>
  <c r="D30" i="1"/>
  <c r="D29" i="1" s="1"/>
  <c r="D28" i="1" s="1"/>
  <c r="E30" i="1"/>
  <c r="F30" i="1"/>
  <c r="F29" i="1" s="1"/>
  <c r="G30" i="1"/>
  <c r="H30" i="1"/>
  <c r="H29" i="1" s="1"/>
  <c r="H28" i="1" s="1"/>
  <c r="I30" i="1"/>
  <c r="K30" i="1" s="1"/>
  <c r="J30" i="1"/>
  <c r="J29" i="1" s="1"/>
  <c r="L30" i="1"/>
  <c r="L29" i="1" s="1"/>
  <c r="K31" i="1"/>
  <c r="D32" i="1"/>
  <c r="E32" i="1"/>
  <c r="E29" i="1" s="1"/>
  <c r="F32" i="1"/>
  <c r="G32" i="1"/>
  <c r="H32" i="1"/>
  <c r="I32" i="1"/>
  <c r="I29" i="1" s="1"/>
  <c r="J32" i="1"/>
  <c r="L32" i="1"/>
  <c r="K33" i="1"/>
  <c r="K34" i="1"/>
  <c r="K35" i="1"/>
  <c r="K36" i="1"/>
  <c r="D37" i="1"/>
  <c r="E37" i="1"/>
  <c r="F37" i="1"/>
  <c r="G37" i="1"/>
  <c r="G29" i="1" s="1"/>
  <c r="G28" i="1" s="1"/>
  <c r="H37" i="1"/>
  <c r="I37" i="1"/>
  <c r="J37" i="1"/>
  <c r="K37" i="1"/>
  <c r="L37" i="1"/>
  <c r="K38" i="1"/>
  <c r="K39" i="1"/>
  <c r="K40" i="1"/>
  <c r="D42" i="1"/>
  <c r="D41" i="1" s="1"/>
  <c r="E42" i="1"/>
  <c r="F42" i="1"/>
  <c r="F41" i="1" s="1"/>
  <c r="G42" i="1"/>
  <c r="H42" i="1"/>
  <c r="H41" i="1" s="1"/>
  <c r="I42" i="1"/>
  <c r="K42" i="1" s="1"/>
  <c r="J42" i="1"/>
  <c r="J41" i="1" s="1"/>
  <c r="L42" i="1"/>
  <c r="L41" i="1" s="1"/>
  <c r="K43" i="1"/>
  <c r="K44" i="1"/>
  <c r="D45" i="1"/>
  <c r="E45" i="1"/>
  <c r="E41" i="1" s="1"/>
  <c r="F45" i="1"/>
  <c r="G45" i="1"/>
  <c r="G41" i="1" s="1"/>
  <c r="H45" i="1"/>
  <c r="I45" i="1"/>
  <c r="I41" i="1" s="1"/>
  <c r="K41" i="1" s="1"/>
  <c r="J45" i="1"/>
  <c r="K45" i="1"/>
  <c r="L45" i="1"/>
  <c r="K46" i="1"/>
  <c r="D48" i="1"/>
  <c r="D47" i="1" s="1"/>
  <c r="E48" i="1"/>
  <c r="F48" i="1"/>
  <c r="F47" i="1" s="1"/>
  <c r="G48" i="1"/>
  <c r="H48" i="1"/>
  <c r="H47" i="1" s="1"/>
  <c r="I48" i="1"/>
  <c r="J48" i="1"/>
  <c r="J47" i="1" s="1"/>
  <c r="L48" i="1"/>
  <c r="L47" i="1" s="1"/>
  <c r="K49" i="1"/>
  <c r="K50" i="1"/>
  <c r="D51" i="1"/>
  <c r="E51" i="1"/>
  <c r="E47" i="1" s="1"/>
  <c r="F51" i="1"/>
  <c r="G51" i="1"/>
  <c r="G47" i="1" s="1"/>
  <c r="H51" i="1"/>
  <c r="I51" i="1"/>
  <c r="K51" i="1" s="1"/>
  <c r="J51" i="1"/>
  <c r="L51" i="1"/>
  <c r="K52" i="1"/>
  <c r="K53" i="1"/>
  <c r="K54" i="1"/>
  <c r="D56" i="1"/>
  <c r="D55" i="1" s="1"/>
  <c r="E56" i="1"/>
  <c r="F56" i="1"/>
  <c r="F55" i="1" s="1"/>
  <c r="G56" i="1"/>
  <c r="H56" i="1"/>
  <c r="H55" i="1" s="1"/>
  <c r="I56" i="1"/>
  <c r="J56" i="1"/>
  <c r="J55" i="1" s="1"/>
  <c r="L56" i="1"/>
  <c r="L55" i="1" s="1"/>
  <c r="K57" i="1"/>
  <c r="K58" i="1"/>
  <c r="D59" i="1"/>
  <c r="E59" i="1"/>
  <c r="E55" i="1" s="1"/>
  <c r="F59" i="1"/>
  <c r="G59" i="1"/>
  <c r="G55" i="1" s="1"/>
  <c r="H59" i="1"/>
  <c r="I59" i="1"/>
  <c r="I55" i="1" s="1"/>
  <c r="J59" i="1"/>
  <c r="L59" i="1"/>
  <c r="K60" i="1"/>
  <c r="D61" i="1"/>
  <c r="E61" i="1"/>
  <c r="F61" i="1"/>
  <c r="G61" i="1"/>
  <c r="H61" i="1"/>
  <c r="I61" i="1"/>
  <c r="J61" i="1"/>
  <c r="K61" i="1"/>
  <c r="L61" i="1"/>
  <c r="K62" i="1"/>
  <c r="D64" i="1"/>
  <c r="D63" i="1" s="1"/>
  <c r="F64" i="1"/>
  <c r="F63" i="1" s="1"/>
  <c r="H64" i="1"/>
  <c r="H63" i="1" s="1"/>
  <c r="J64" i="1"/>
  <c r="J63" i="1" s="1"/>
  <c r="L64" i="1"/>
  <c r="L63" i="1" s="1"/>
  <c r="D65" i="1"/>
  <c r="E65" i="1"/>
  <c r="E64" i="1" s="1"/>
  <c r="F65" i="1"/>
  <c r="G65" i="1"/>
  <c r="G64" i="1" s="1"/>
  <c r="H65" i="1"/>
  <c r="I65" i="1"/>
  <c r="I64" i="1" s="1"/>
  <c r="J65" i="1"/>
  <c r="K65" i="1"/>
  <c r="L65" i="1"/>
  <c r="K66" i="1"/>
  <c r="D67" i="1"/>
  <c r="E67" i="1"/>
  <c r="F67" i="1"/>
  <c r="G67" i="1"/>
  <c r="H67" i="1"/>
  <c r="I67" i="1"/>
  <c r="K67" i="1" s="1"/>
  <c r="J67" i="1"/>
  <c r="L67" i="1"/>
  <c r="K68" i="1"/>
  <c r="K69" i="1"/>
  <c r="K70" i="1"/>
  <c r="K71" i="1"/>
  <c r="D72" i="1"/>
  <c r="F72" i="1"/>
  <c r="H72" i="1"/>
  <c r="J72" i="1"/>
  <c r="L72" i="1"/>
  <c r="D73" i="1"/>
  <c r="E73" i="1"/>
  <c r="E72" i="1" s="1"/>
  <c r="F73" i="1"/>
  <c r="G73" i="1"/>
  <c r="G72" i="1" s="1"/>
  <c r="H73" i="1"/>
  <c r="I73" i="1"/>
  <c r="I72" i="1" s="1"/>
  <c r="K72" i="1" s="1"/>
  <c r="J73" i="1"/>
  <c r="K73" i="1"/>
  <c r="L73" i="1"/>
  <c r="K74" i="1"/>
  <c r="K75" i="1"/>
  <c r="K76" i="1"/>
  <c r="D78" i="1"/>
  <c r="D77" i="1" s="1"/>
  <c r="E78" i="1"/>
  <c r="F78" i="1"/>
  <c r="F77" i="1" s="1"/>
  <c r="G78" i="1"/>
  <c r="H78" i="1"/>
  <c r="H77" i="1" s="1"/>
  <c r="I78" i="1"/>
  <c r="J78" i="1"/>
  <c r="K78" i="1" s="1"/>
  <c r="L78" i="1"/>
  <c r="L77" i="1" s="1"/>
  <c r="K79" i="1"/>
  <c r="D80" i="1"/>
  <c r="F80" i="1"/>
  <c r="H80" i="1"/>
  <c r="J80" i="1"/>
  <c r="L80" i="1"/>
  <c r="D81" i="1"/>
  <c r="E81" i="1"/>
  <c r="E80" i="1" s="1"/>
  <c r="F81" i="1"/>
  <c r="G81" i="1"/>
  <c r="G80" i="1" s="1"/>
  <c r="G77" i="1" s="1"/>
  <c r="H81" i="1"/>
  <c r="I81" i="1"/>
  <c r="I80" i="1" s="1"/>
  <c r="J81" i="1"/>
  <c r="K81" i="1"/>
  <c r="L81" i="1"/>
  <c r="K82" i="1"/>
  <c r="K83" i="1"/>
  <c r="D84" i="1"/>
  <c r="F84" i="1"/>
  <c r="H84" i="1"/>
  <c r="J84" i="1"/>
  <c r="L84" i="1"/>
  <c r="D85" i="1"/>
  <c r="E85" i="1"/>
  <c r="E84" i="1" s="1"/>
  <c r="F85" i="1"/>
  <c r="G85" i="1"/>
  <c r="G84" i="1" s="1"/>
  <c r="H85" i="1"/>
  <c r="I85" i="1"/>
  <c r="I84" i="1" s="1"/>
  <c r="K84" i="1" s="1"/>
  <c r="J85" i="1"/>
  <c r="K85" i="1"/>
  <c r="L85" i="1"/>
  <c r="K86" i="1"/>
  <c r="K87" i="1"/>
  <c r="K88" i="1"/>
  <c r="D89" i="1"/>
  <c r="E89" i="1"/>
  <c r="F89" i="1"/>
  <c r="G89" i="1"/>
  <c r="H89" i="1"/>
  <c r="I89" i="1"/>
  <c r="J89" i="1"/>
  <c r="K89" i="1"/>
  <c r="L89" i="1"/>
  <c r="K90" i="1"/>
  <c r="K91" i="1"/>
  <c r="K92" i="1"/>
  <c r="K93" i="1"/>
  <c r="K94" i="1"/>
  <c r="K95" i="1"/>
  <c r="K96" i="1"/>
  <c r="G63" i="1" l="1"/>
  <c r="L28" i="1"/>
  <c r="H13" i="1"/>
  <c r="D13" i="1"/>
  <c r="E77" i="1"/>
  <c r="K29" i="1"/>
  <c r="E28" i="1"/>
  <c r="J28" i="1"/>
  <c r="F28" i="1"/>
  <c r="K24" i="1"/>
  <c r="I23" i="1"/>
  <c r="K23" i="1" s="1"/>
  <c r="L13" i="1"/>
  <c r="G13" i="1"/>
  <c r="K15" i="1"/>
  <c r="I77" i="1"/>
  <c r="K77" i="1" s="1"/>
  <c r="K80" i="1"/>
  <c r="K64" i="1"/>
  <c r="I63" i="1"/>
  <c r="K63" i="1" s="1"/>
  <c r="E63" i="1"/>
  <c r="K55" i="1"/>
  <c r="F13" i="1"/>
  <c r="E13" i="1"/>
  <c r="J77" i="1"/>
  <c r="J13" i="1" s="1"/>
  <c r="K56" i="1"/>
  <c r="K48" i="1"/>
  <c r="K32" i="1"/>
  <c r="I14" i="1"/>
  <c r="I47" i="1"/>
  <c r="K47" i="1" s="1"/>
  <c r="K59" i="1"/>
  <c r="I28" i="1" l="1"/>
  <c r="K28" i="1" s="1"/>
  <c r="K14" i="1"/>
  <c r="I13" i="1"/>
  <c r="K13" i="1" s="1"/>
</calcChain>
</file>

<file path=xl/sharedStrings.xml><?xml version="1.0" encoding="utf-8"?>
<sst xmlns="http://schemas.openxmlformats.org/spreadsheetml/2006/main" count="280" uniqueCount="278">
  <si>
    <t>Cont de executie - Cheltuieli - Bugetul local</t>
  </si>
  <si>
    <t>Trimestrul: 3,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</si>
  <si>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</si>
  <si>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</si>
  <si>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</si>
  <si>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</si>
  <si>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</si>
  <si>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</si>
  <si>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</si>
  <si>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</si>
  <si>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</si>
  <si>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</si>
  <si>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</si>
  <si>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</si>
  <si>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</si>
  <si>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</si>
  <si>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</si>
  <si>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</si>
  <si>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</si>
  <si>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</si>
  <si>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</si>
  <si>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</si>
  <si>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</si>
  <si>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</si>
  <si>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</si>
  <si>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</si>
  <si>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</si>
  <si>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</si>
  <si>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</si>
  <si>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</si>
  <si>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</si>
  <si>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</si>
  <si>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</si>
  <si>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</si>
  <si>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</si>
  <si>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</si>
  <si>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</si>
  <si>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</si>
  <si>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</si>
  <si>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</si>
  <si>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</si>
  <si>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</si>
  <si>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</si>
  <si>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</si>
  <si>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</si>
  <si>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</si>
  <si>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</si>
  <si>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</si>
  <si>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</si>
  <si>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</si>
  <si>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</si>
  <si>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</si>
  <si>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</si>
  <si>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</si>
  <si>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</si>
  <si>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</si>
  <si>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</si>
  <si>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</si>
  <si>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</si>
  <si>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</si>
  <si>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</si>
  <si>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</si>
  <si>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</si>
  <si>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</si>
  <si>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</si>
  <si>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</si>
  <si>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</si>
  <si>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</si>
  <si>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</si>
  <si>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</si>
  <si>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</si>
  <si>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</si>
  <si>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</si>
  <si>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</si>
  <si>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</si>
  <si>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</si>
  <si>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</si>
  <si>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</si>
  <si>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</si>
  <si>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</si>
  <si>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</si>
  <si>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</si>
  <si>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</si>
  <si>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</si>
  <si>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</si>
  <si>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</si>
  <si>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</si>
  <si>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</si>
  <si>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40</t>
  </si>
  <si>
    <t>Servicii auxiliare pentru educatie (cod 65.02.11.03+65.02.11.30)</t>
  </si>
  <si>
    <t>65.02.11</t>
  </si>
  <si>
    <t>42</t>
  </si>
  <si>
    <t>Alte servicii auxiliare</t>
  </si>
  <si>
    <t>65.02.11.30</t>
  </si>
  <si>
    <t>45</t>
  </si>
  <si>
    <t>Învăţământ antepreşcolar</t>
  </si>
  <si>
    <t>65.02.13</t>
  </si>
  <si>
    <t>46</t>
  </si>
  <si>
    <t>Alte cheltuieli in domeniul invatamantului</t>
  </si>
  <si>
    <t>65.02.50</t>
  </si>
  <si>
    <t>47</t>
  </si>
  <si>
    <t>Sanatate (cod 66.02.06+66.02.08+66.02.50)</t>
  </si>
  <si>
    <t>66.02</t>
  </si>
  <si>
    <t>48</t>
  </si>
  <si>
    <t>Servicii  medicale in unitati sanitare cu paturi (cod 66.02.06.01+66.02.06.03)</t>
  </si>
  <si>
    <t>66.02.06</t>
  </si>
  <si>
    <t>49</t>
  </si>
  <si>
    <t>Spitale generale</t>
  </si>
  <si>
    <t>66.02.06.01</t>
  </si>
  <si>
    <t>51</t>
  </si>
  <si>
    <t>Servicii de sanatate publica</t>
  </si>
  <si>
    <t>66.02.08</t>
  </si>
  <si>
    <t>52</t>
  </si>
  <si>
    <t>Alte cheltuieli in domeniul sanatatii (cod 66.02.50.50)</t>
  </si>
  <si>
    <t>66.02.50</t>
  </si>
  <si>
    <t>53</t>
  </si>
  <si>
    <t>Alte institutii si actiuni sanitare</t>
  </si>
  <si>
    <t>66.02.50.50</t>
  </si>
  <si>
    <t>54</t>
  </si>
  <si>
    <t>Cultura, recreere si religie (cod 67.02.03+67.02.05+67.02.06+67.02.50)</t>
  </si>
  <si>
    <t>67.02</t>
  </si>
  <si>
    <t>55</t>
  </si>
  <si>
    <t>Servicii culturale (cod 67.02.03.02 la 67.02.03.08+67.02.03.12+67.02.03.30)</t>
  </si>
  <si>
    <t>67.02.03</t>
  </si>
  <si>
    <t>56</t>
  </si>
  <si>
    <t>Biblioteci publice comunale, orasenesti, municipale</t>
  </si>
  <si>
    <t>67.02.03.02</t>
  </si>
  <si>
    <t>57</t>
  </si>
  <si>
    <t>Muzee</t>
  </si>
  <si>
    <t>67.02.03.03</t>
  </si>
  <si>
    <t>66</t>
  </si>
  <si>
    <t>Servicii recreative si sportive (cod 67.02.05.01 la 67.02.05.03)</t>
  </si>
  <si>
    <t>67.02.05</t>
  </si>
  <si>
    <t>67</t>
  </si>
  <si>
    <t>Sport</t>
  </si>
  <si>
    <t>67.02.05.01</t>
  </si>
  <si>
    <t>69</t>
  </si>
  <si>
    <t>Intretinere gradini publice, parcuri, zone verzi, baze sportive si de agrement</t>
  </si>
  <si>
    <t>67.02.05.03</t>
  </si>
  <si>
    <t>71</t>
  </si>
  <si>
    <t>Alte servicii in domeniile culturii, recreerii si religiei</t>
  </si>
  <si>
    <t>67.02.50</t>
  </si>
  <si>
    <t>72</t>
  </si>
  <si>
    <t>Asigurari si asistenta sociala (cod 68.02.04+68.02.05+68.02.06+68.02.10+68.02.11+68.02.12+68.02.15+68.02.50)</t>
  </si>
  <si>
    <t>68.02</t>
  </si>
  <si>
    <t>74</t>
  </si>
  <si>
    <t>Asistenta sociala in caz de boli si invaliditati (cod 68.02.05.02)</t>
  </si>
  <si>
    <t>68.02.05</t>
  </si>
  <si>
    <t>75</t>
  </si>
  <si>
    <t>Asistenta sociala  in  caz de invaliditate</t>
  </si>
  <si>
    <t>68.02.05.02</t>
  </si>
  <si>
    <t>76</t>
  </si>
  <si>
    <t>Asistenta sociala pentru familie si copii</t>
  </si>
  <si>
    <t>68.02.06</t>
  </si>
  <si>
    <t>80</t>
  </si>
  <si>
    <t>Prevenirea excluderii sociale (cod 68.02.15.01+68.02.15.02)</t>
  </si>
  <si>
    <t>68.02.15</t>
  </si>
  <si>
    <t>81</t>
  </si>
  <si>
    <t>Ajutor social</t>
  </si>
  <si>
    <t>68.02.15.01</t>
  </si>
  <si>
    <t>83</t>
  </si>
  <si>
    <t>Alte cheltuieli in domeniul asiaurarilor si asistentei  sociale</t>
  </si>
  <si>
    <t>68.02.50</t>
  </si>
  <si>
    <t>84</t>
  </si>
  <si>
    <t>Alte cheltuieli in domeniul  asistentei  sociale</t>
  </si>
  <si>
    <t>68.02.50.50</t>
  </si>
  <si>
    <t>85</t>
  </si>
  <si>
    <t>Partea a IV-a  SERVICII SI DEZVOLTARE PUBLICA, LOCUINTE, MEDIU SI APE (cod 70.02+74.02)</t>
  </si>
  <si>
    <t>69.02</t>
  </si>
  <si>
    <t>86</t>
  </si>
  <si>
    <t>Locuinte, servicii si dezvoltare publica (cod 70.02.03+70.02.05 la 70.02.07+70.02.50)</t>
  </si>
  <si>
    <t>70.02</t>
  </si>
  <si>
    <t>87</t>
  </si>
  <si>
    <t>Locuinte   (cod 70.02.03.01+70.02.03.30)</t>
  </si>
  <si>
    <t>70.02.03</t>
  </si>
  <si>
    <t>88</t>
  </si>
  <si>
    <t>Dezvoltarea sistemului de locuinte</t>
  </si>
  <si>
    <t>70.02.03.01</t>
  </si>
  <si>
    <t>90</t>
  </si>
  <si>
    <t>Alimentare cu apa si amenajari hidrotehnice   (cod 70.02.05.01+70.02.05.02)</t>
  </si>
  <si>
    <t>70.02.05</t>
  </si>
  <si>
    <t>91</t>
  </si>
  <si>
    <t>Alimentare cu apa</t>
  </si>
  <si>
    <t>70.02.05.01</t>
  </si>
  <si>
    <t>92</t>
  </si>
  <si>
    <t xml:space="preserve">Amenajari hidrotehnice </t>
  </si>
  <si>
    <t>70.02.05.02</t>
  </si>
  <si>
    <t>93</t>
  </si>
  <si>
    <t>Iluminat public si electrificari rurale</t>
  </si>
  <si>
    <t>70.02.06</t>
  </si>
  <si>
    <t>95</t>
  </si>
  <si>
    <t xml:space="preserve">Alte servicii in domeniile locuintelor, serviciilor si dezvoltarii comunale </t>
  </si>
  <si>
    <t>70.02.50</t>
  </si>
  <si>
    <t>96</t>
  </si>
  <si>
    <t>Protectia mediului   (cod 74.02.03+74.02.05+74.02.06+74.02.50)</t>
  </si>
  <si>
    <t>74.02</t>
  </si>
  <si>
    <t>99</t>
  </si>
  <si>
    <t>Salubritate si gestiunea deseurilor (cod 74.02.05.01+74.02.05.02)</t>
  </si>
  <si>
    <t>74.02.05</t>
  </si>
  <si>
    <t>100</t>
  </si>
  <si>
    <t>Salubritate</t>
  </si>
  <si>
    <t>74.02.05.01</t>
  </si>
  <si>
    <t>101</t>
  </si>
  <si>
    <t>Colectarea, tratarea si distrugerea deseurilor</t>
  </si>
  <si>
    <t>74.02.05.02</t>
  </si>
  <si>
    <t>102</t>
  </si>
  <si>
    <t>Canalizarea si tratarea apelor reziduale</t>
  </si>
  <si>
    <t>74.02.06</t>
  </si>
  <si>
    <t>104</t>
  </si>
  <si>
    <t>Partea a V-a ACTIUNI ECONOMICE   (cod 80.02+81.02+83.02+84.02+87.02)</t>
  </si>
  <si>
    <t>79.02</t>
  </si>
  <si>
    <t>111</t>
  </si>
  <si>
    <t>Combustibili si energie (cod 81.02.06+81.02.07+81.02.50)</t>
  </si>
  <si>
    <t>81.02</t>
  </si>
  <si>
    <t>114</t>
  </si>
  <si>
    <t>Alte cheltuieli privind combustibili si energia</t>
  </si>
  <si>
    <t>81.02.50</t>
  </si>
  <si>
    <t>115</t>
  </si>
  <si>
    <t>Agricultura, silvicultura, piscicultura si vanatoare (cod 83.02.03)</t>
  </si>
  <si>
    <t>83.02</t>
  </si>
  <si>
    <t>116</t>
  </si>
  <si>
    <t>Agricultura (cod 83.02.03.03+.83.02.03.30)</t>
  </si>
  <si>
    <t>83.02.03</t>
  </si>
  <si>
    <t>119</t>
  </si>
  <si>
    <t xml:space="preserve">Alte cheltuieli in domeniul agriculturii </t>
  </si>
  <si>
    <t>83.02.03.30</t>
  </si>
  <si>
    <t>120</t>
  </si>
  <si>
    <t>Alte cheltuieli in domeniul agriculturii, silviculturii, pisciculturii si vanatorii</t>
  </si>
  <si>
    <t>83.02.50</t>
  </si>
  <si>
    <t>121</t>
  </si>
  <si>
    <t>Transporturi   (cod 84.02.03+84.02.06+84.02.50)</t>
  </si>
  <si>
    <t>84.02</t>
  </si>
  <si>
    <t>122</t>
  </si>
  <si>
    <t>Transport rutier   (cod 84.02.03.01 la 84.02.03.03)</t>
  </si>
  <si>
    <t>84.02.03</t>
  </si>
  <si>
    <t>123</t>
  </si>
  <si>
    <t>Drumuri si poduri</t>
  </si>
  <si>
    <t>84.02.03.01</t>
  </si>
  <si>
    <t>124</t>
  </si>
  <si>
    <t>Transport in comun</t>
  </si>
  <si>
    <t>84.02.03.02</t>
  </si>
  <si>
    <t>125</t>
  </si>
  <si>
    <t xml:space="preserve">Strazi </t>
  </si>
  <si>
    <t>84.02.03.03</t>
  </si>
  <si>
    <t>131</t>
  </si>
  <si>
    <t>Alte actiuni economice (cod 87.02.01+87.02.03 la 87.02.05+87.02.50)</t>
  </si>
  <si>
    <t>87.02</t>
  </si>
  <si>
    <t>134</t>
  </si>
  <si>
    <t>Turism</t>
  </si>
  <si>
    <t>87.02.04</t>
  </si>
  <si>
    <t>137</t>
  </si>
  <si>
    <t>VII. REZERVE, EXCEDENT / DEFICIT</t>
  </si>
  <si>
    <t>96.02</t>
  </si>
  <si>
    <t>139</t>
  </si>
  <si>
    <t>EXCEDENT     98.02.96 + 98.02.97</t>
  </si>
  <si>
    <t>98.02</t>
  </si>
  <si>
    <t>140</t>
  </si>
  <si>
    <t xml:space="preserve">    Excedentul secţiunii de funcţionare</t>
  </si>
  <si>
    <t>98.02.96</t>
  </si>
  <si>
    <t>141</t>
  </si>
  <si>
    <t xml:space="preserve">    Excedentul secţiunii de dezvoltare</t>
  </si>
  <si>
    <t>98.02.97</t>
  </si>
  <si>
    <t>142</t>
  </si>
  <si>
    <t>DEFICIT          99.02.96 + 99.02.97</t>
  </si>
  <si>
    <t>99.02</t>
  </si>
  <si>
    <t>144</t>
  </si>
  <si>
    <t xml:space="preserve">    Deficitul secţiunii de dezvoltare</t>
  </si>
  <si>
    <t>99.02.97</t>
  </si>
  <si>
    <t>MUNICIPIUL CÂMPULUNG MOLDOVENESC                                                       ANEXA NR. 2 LA HCL NR. _____/2025</t>
  </si>
  <si>
    <t>CONSILIUL LOCAL</t>
  </si>
  <si>
    <t>PRIMAR,</t>
  </si>
  <si>
    <t>DIRECTOR EXECUTIV,</t>
  </si>
  <si>
    <t>NEGURĂ MIHĂIȚĂ</t>
  </si>
  <si>
    <t>FLORESCU IULIANA GEORGETA</t>
  </si>
  <si>
    <t>PREȘEDINTE DE ȘEDINȚĂ,</t>
  </si>
  <si>
    <t>SECRETAR GENERAL,</t>
  </si>
  <si>
    <t>ERHAN RODICA</t>
  </si>
  <si>
    <t>VIZA 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</si>
</sst>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4ECC-652D-4ADF-A8CE-BAFE2E5233BD}">
  <dimension ref="A1:T195"/>
  <sheetViews>
    <sheetView tabSelected="1" topLeftCell="B1" workbookViewId="0">
      <selection activeCell="F102" sqref="F102"/>
    </sheetView>
  </sheetViews>
  <sheetFormatPr defaultRowHeight="15" x14ac:dyDescent="0.25"/>
  <cols>
    <col min="1" max="1" width="4" hidden="1" customWidth="1"/>
    <col min="2" max="2" width="39.85546875" customWidth="1"/>
    <col min="3" max="3" width="11.7109375" customWidth="1"/>
    <col min="4" max="4" width="0.28515625" customWidth="1"/>
    <col min="5" max="5" width="14.42578125" hidden="1" customWidth="1"/>
    <col min="6" max="6" width="13.85546875" customWidth="1"/>
    <col min="7" max="7" width="14.28515625" customWidth="1"/>
    <col min="8" max="8" width="0.28515625" hidden="1" customWidth="1"/>
    <col min="9" max="9" width="14.42578125" hidden="1" customWidth="1"/>
    <col min="10" max="10" width="14.140625" customWidth="1"/>
    <col min="11" max="11" width="0.140625" hidden="1" customWidth="1"/>
    <col min="12" max="12" width="14.42578125" hidden="1" customWidth="1"/>
  </cols>
  <sheetData>
    <row r="1" spans="1:12" x14ac:dyDescent="0.25">
      <c r="A1" s="9" t="s">
        <v>268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9" t="s">
        <v>269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27.75" customHeight="1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.75" thickBot="1" x14ac:dyDescent="0.3"/>
    <row r="7" spans="1:12" s="2" customFormat="1" ht="15.75" thickBot="1" x14ac:dyDescent="0.3">
      <c r="A7" s="8" t="s">
        <v>2</v>
      </c>
      <c r="B7" s="8"/>
      <c r="C7" s="8" t="s">
        <v>4</v>
      </c>
      <c r="D7" s="8" t="s">
        <v>6</v>
      </c>
      <c r="E7" s="8"/>
      <c r="F7" s="8" t="s">
        <v>9</v>
      </c>
      <c r="G7" s="8"/>
      <c r="H7" s="8" t="s">
        <v>10</v>
      </c>
      <c r="I7" s="8" t="s">
        <v>11</v>
      </c>
      <c r="J7" s="8" t="s">
        <v>12</v>
      </c>
      <c r="K7" s="8" t="s">
        <v>13</v>
      </c>
      <c r="L7" s="8" t="s">
        <v>15</v>
      </c>
    </row>
    <row r="8" spans="1:12" s="2" customFormat="1" ht="15.75" thickBot="1" x14ac:dyDescent="0.3">
      <c r="A8" s="8"/>
      <c r="B8" s="8"/>
      <c r="C8" s="8"/>
      <c r="D8" s="8" t="s">
        <v>7</v>
      </c>
      <c r="E8" s="8" t="s">
        <v>8</v>
      </c>
      <c r="F8" s="8" t="s">
        <v>7</v>
      </c>
      <c r="G8" s="8" t="s">
        <v>8</v>
      </c>
      <c r="H8" s="8"/>
      <c r="I8" s="8"/>
      <c r="J8" s="8"/>
      <c r="K8" s="8"/>
      <c r="L8" s="8"/>
    </row>
    <row r="9" spans="1:12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s="2" customFormat="1" ht="15.75" thickBo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s="2" customFormat="1" ht="15.75" thickBot="1" x14ac:dyDescent="0.3">
      <c r="A12" s="8" t="s">
        <v>3</v>
      </c>
      <c r="B12" s="8"/>
      <c r="C12" s="1" t="s">
        <v>5</v>
      </c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 t="s">
        <v>14</v>
      </c>
      <c r="L12" s="1">
        <v>9</v>
      </c>
    </row>
    <row r="13" spans="1:12" s="2" customFormat="1" ht="22.5" x14ac:dyDescent="0.25">
      <c r="A13" s="5" t="s">
        <v>16</v>
      </c>
      <c r="B13" s="5" t="s">
        <v>17</v>
      </c>
      <c r="C13" s="5" t="s">
        <v>18</v>
      </c>
      <c r="D13" s="6">
        <f t="shared" ref="D13:J13" si="0">D14+D23+D28+D63+D77</f>
        <v>0</v>
      </c>
      <c r="E13" s="6">
        <f t="shared" si="0"/>
        <v>0</v>
      </c>
      <c r="F13" s="6">
        <f t="shared" si="0"/>
        <v>157638650</v>
      </c>
      <c r="G13" s="6">
        <f t="shared" si="0"/>
        <v>144501590</v>
      </c>
      <c r="H13" s="6">
        <f t="shared" si="0"/>
        <v>93778409</v>
      </c>
      <c r="I13" s="6">
        <f t="shared" si="0"/>
        <v>93778409</v>
      </c>
      <c r="J13" s="6">
        <f t="shared" si="0"/>
        <v>84694915</v>
      </c>
      <c r="K13" s="6">
        <f t="shared" ref="K13:K44" si="1">I13-J13</f>
        <v>9083494</v>
      </c>
      <c r="L13" s="6">
        <f>L14+L23+L28+L63+L77</f>
        <v>39897637</v>
      </c>
    </row>
    <row r="14" spans="1:12" s="2" customFormat="1" ht="22.5" x14ac:dyDescent="0.25">
      <c r="A14" s="5" t="s">
        <v>19</v>
      </c>
      <c r="B14" s="5" t="s">
        <v>20</v>
      </c>
      <c r="C14" s="5" t="s">
        <v>21</v>
      </c>
      <c r="D14" s="6">
        <f t="shared" ref="D14:J14" si="2">D15+D18+D21</f>
        <v>0</v>
      </c>
      <c r="E14" s="6">
        <f t="shared" si="2"/>
        <v>0</v>
      </c>
      <c r="F14" s="6">
        <f t="shared" si="2"/>
        <v>16409390</v>
      </c>
      <c r="G14" s="6">
        <f t="shared" si="2"/>
        <v>14198890</v>
      </c>
      <c r="H14" s="6">
        <f t="shared" si="2"/>
        <v>13507121</v>
      </c>
      <c r="I14" s="6">
        <f t="shared" si="2"/>
        <v>13507121</v>
      </c>
      <c r="J14" s="6">
        <f t="shared" si="2"/>
        <v>10828802</v>
      </c>
      <c r="K14" s="6">
        <f t="shared" si="1"/>
        <v>2678319</v>
      </c>
      <c r="L14" s="6">
        <f>L15+L18+L21</f>
        <v>11730570</v>
      </c>
    </row>
    <row r="15" spans="1:12" s="2" customFormat="1" ht="22.5" x14ac:dyDescent="0.25">
      <c r="A15" s="5" t="s">
        <v>22</v>
      </c>
      <c r="B15" s="5" t="s">
        <v>23</v>
      </c>
      <c r="C15" s="5" t="s">
        <v>24</v>
      </c>
      <c r="D15" s="6">
        <f t="shared" ref="D15:J16" si="3">D16</f>
        <v>0</v>
      </c>
      <c r="E15" s="6">
        <f t="shared" si="3"/>
        <v>0</v>
      </c>
      <c r="F15" s="6">
        <f t="shared" si="3"/>
        <v>13684290</v>
      </c>
      <c r="G15" s="6">
        <f t="shared" si="3"/>
        <v>11630290</v>
      </c>
      <c r="H15" s="6">
        <f t="shared" si="3"/>
        <v>11199226</v>
      </c>
      <c r="I15" s="6">
        <f t="shared" si="3"/>
        <v>11199226</v>
      </c>
      <c r="J15" s="6">
        <f t="shared" si="3"/>
        <v>8783317</v>
      </c>
      <c r="K15" s="6">
        <f t="shared" si="1"/>
        <v>2415909</v>
      </c>
      <c r="L15" s="6">
        <f>L16</f>
        <v>9661660</v>
      </c>
    </row>
    <row r="16" spans="1:12" s="2" customFormat="1" ht="22.5" x14ac:dyDescent="0.25">
      <c r="A16" s="5" t="s">
        <v>25</v>
      </c>
      <c r="B16" s="5" t="s">
        <v>26</v>
      </c>
      <c r="C16" s="5" t="s">
        <v>27</v>
      </c>
      <c r="D16" s="6">
        <f t="shared" si="3"/>
        <v>0</v>
      </c>
      <c r="E16" s="6">
        <f t="shared" si="3"/>
        <v>0</v>
      </c>
      <c r="F16" s="6">
        <f t="shared" si="3"/>
        <v>13684290</v>
      </c>
      <c r="G16" s="6">
        <f t="shared" si="3"/>
        <v>11630290</v>
      </c>
      <c r="H16" s="6">
        <f t="shared" si="3"/>
        <v>11199226</v>
      </c>
      <c r="I16" s="6">
        <f t="shared" si="3"/>
        <v>11199226</v>
      </c>
      <c r="J16" s="6">
        <f t="shared" si="3"/>
        <v>8783317</v>
      </c>
      <c r="K16" s="6">
        <f t="shared" si="1"/>
        <v>2415909</v>
      </c>
      <c r="L16" s="6">
        <f>L17</f>
        <v>9661660</v>
      </c>
    </row>
    <row r="17" spans="1:12" s="2" customFormat="1" x14ac:dyDescent="0.25">
      <c r="A17" s="5" t="s">
        <v>28</v>
      </c>
      <c r="B17" s="5" t="s">
        <v>29</v>
      </c>
      <c r="C17" s="5" t="s">
        <v>30</v>
      </c>
      <c r="D17" s="6">
        <v>0</v>
      </c>
      <c r="E17" s="6">
        <v>0</v>
      </c>
      <c r="F17" s="6">
        <v>13684290</v>
      </c>
      <c r="G17" s="6">
        <v>11630290</v>
      </c>
      <c r="H17" s="6">
        <v>11199226</v>
      </c>
      <c r="I17" s="6">
        <v>11199226</v>
      </c>
      <c r="J17" s="6">
        <v>8783317</v>
      </c>
      <c r="K17" s="6">
        <f t="shared" si="1"/>
        <v>2415909</v>
      </c>
      <c r="L17" s="6">
        <v>9661660</v>
      </c>
    </row>
    <row r="18" spans="1:12" s="2" customFormat="1" ht="22.5" x14ac:dyDescent="0.25">
      <c r="A18" s="5" t="s">
        <v>31</v>
      </c>
      <c r="B18" s="5" t="s">
        <v>32</v>
      </c>
      <c r="C18" s="5" t="s">
        <v>33</v>
      </c>
      <c r="D18" s="6">
        <f t="shared" ref="D18:J18" si="4">+D19+D20</f>
        <v>0</v>
      </c>
      <c r="E18" s="6">
        <f t="shared" si="4"/>
        <v>0</v>
      </c>
      <c r="F18" s="6">
        <f t="shared" si="4"/>
        <v>987100</v>
      </c>
      <c r="G18" s="6">
        <f t="shared" si="4"/>
        <v>830600</v>
      </c>
      <c r="H18" s="6">
        <f t="shared" si="4"/>
        <v>952762</v>
      </c>
      <c r="I18" s="6">
        <f t="shared" si="4"/>
        <v>952762</v>
      </c>
      <c r="J18" s="6">
        <f t="shared" si="4"/>
        <v>690352</v>
      </c>
      <c r="K18" s="6">
        <f t="shared" si="1"/>
        <v>262410</v>
      </c>
      <c r="L18" s="6">
        <f>+L19+L20</f>
        <v>679200</v>
      </c>
    </row>
    <row r="19" spans="1:12" s="2" customFormat="1" ht="22.5" x14ac:dyDescent="0.25">
      <c r="A19" s="5" t="s">
        <v>34</v>
      </c>
      <c r="B19" s="5" t="s">
        <v>35</v>
      </c>
      <c r="C19" s="5" t="s">
        <v>36</v>
      </c>
      <c r="D19" s="6">
        <v>0</v>
      </c>
      <c r="E19" s="6">
        <v>0</v>
      </c>
      <c r="F19" s="6">
        <v>863100</v>
      </c>
      <c r="G19" s="6">
        <v>706600</v>
      </c>
      <c r="H19" s="6">
        <v>828776</v>
      </c>
      <c r="I19" s="6">
        <v>828776</v>
      </c>
      <c r="J19" s="6">
        <v>566366</v>
      </c>
      <c r="K19" s="6">
        <f t="shared" si="1"/>
        <v>262410</v>
      </c>
      <c r="L19" s="6">
        <v>555214</v>
      </c>
    </row>
    <row r="20" spans="1:12" s="2" customFormat="1" x14ac:dyDescent="0.25">
      <c r="A20" s="5" t="s">
        <v>37</v>
      </c>
      <c r="B20" s="5" t="s">
        <v>38</v>
      </c>
      <c r="C20" s="5" t="s">
        <v>39</v>
      </c>
      <c r="D20" s="6">
        <v>0</v>
      </c>
      <c r="E20" s="6">
        <v>0</v>
      </c>
      <c r="F20" s="6">
        <v>124000</v>
      </c>
      <c r="G20" s="6">
        <v>124000</v>
      </c>
      <c r="H20" s="6">
        <v>123986</v>
      </c>
      <c r="I20" s="6">
        <v>123986</v>
      </c>
      <c r="J20" s="6">
        <v>123986</v>
      </c>
      <c r="K20" s="6">
        <f t="shared" si="1"/>
        <v>0</v>
      </c>
      <c r="L20" s="6">
        <v>123986</v>
      </c>
    </row>
    <row r="21" spans="1:12" s="2" customFormat="1" ht="22.5" x14ac:dyDescent="0.25">
      <c r="A21" s="5" t="s">
        <v>40</v>
      </c>
      <c r="B21" s="5" t="s">
        <v>41</v>
      </c>
      <c r="C21" s="5" t="s">
        <v>42</v>
      </c>
      <c r="D21" s="6">
        <f t="shared" ref="D21:J21" si="5">D22</f>
        <v>0</v>
      </c>
      <c r="E21" s="6">
        <f t="shared" si="5"/>
        <v>0</v>
      </c>
      <c r="F21" s="6">
        <f t="shared" si="5"/>
        <v>1738000</v>
      </c>
      <c r="G21" s="6">
        <f t="shared" si="5"/>
        <v>1738000</v>
      </c>
      <c r="H21" s="6">
        <f t="shared" si="5"/>
        <v>1355133</v>
      </c>
      <c r="I21" s="6">
        <f t="shared" si="5"/>
        <v>1355133</v>
      </c>
      <c r="J21" s="6">
        <f t="shared" si="5"/>
        <v>1355133</v>
      </c>
      <c r="K21" s="6">
        <f t="shared" si="1"/>
        <v>0</v>
      </c>
      <c r="L21" s="6">
        <f>L22</f>
        <v>1389710</v>
      </c>
    </row>
    <row r="22" spans="1:12" s="2" customFormat="1" x14ac:dyDescent="0.25">
      <c r="A22" s="5" t="s">
        <v>43</v>
      </c>
      <c r="B22" s="5" t="s">
        <v>44</v>
      </c>
      <c r="C22" s="5" t="s">
        <v>45</v>
      </c>
      <c r="D22" s="6">
        <v>0</v>
      </c>
      <c r="E22" s="6">
        <v>0</v>
      </c>
      <c r="F22" s="6">
        <v>1738000</v>
      </c>
      <c r="G22" s="6">
        <v>1738000</v>
      </c>
      <c r="H22" s="6">
        <v>1355133</v>
      </c>
      <c r="I22" s="6">
        <v>1355133</v>
      </c>
      <c r="J22" s="6">
        <v>1355133</v>
      </c>
      <c r="K22" s="6">
        <f t="shared" si="1"/>
        <v>0</v>
      </c>
      <c r="L22" s="6">
        <v>1389710</v>
      </c>
    </row>
    <row r="23" spans="1:12" s="2" customFormat="1" ht="22.5" x14ac:dyDescent="0.25">
      <c r="A23" s="5" t="s">
        <v>46</v>
      </c>
      <c r="B23" s="5" t="s">
        <v>47</v>
      </c>
      <c r="C23" s="5" t="s">
        <v>48</v>
      </c>
      <c r="D23" s="6">
        <f t="shared" ref="D23:J23" si="6">+D24</f>
        <v>0</v>
      </c>
      <c r="E23" s="6">
        <f t="shared" si="6"/>
        <v>0</v>
      </c>
      <c r="F23" s="6">
        <f t="shared" si="6"/>
        <v>2285260</v>
      </c>
      <c r="G23" s="6">
        <f t="shared" si="6"/>
        <v>1954600</v>
      </c>
      <c r="H23" s="6">
        <f t="shared" si="6"/>
        <v>2140530</v>
      </c>
      <c r="I23" s="6">
        <f t="shared" si="6"/>
        <v>2140530</v>
      </c>
      <c r="J23" s="6">
        <f t="shared" si="6"/>
        <v>1649358</v>
      </c>
      <c r="K23" s="6">
        <f t="shared" si="1"/>
        <v>491172</v>
      </c>
      <c r="L23" s="6">
        <f>+L24</f>
        <v>1542902</v>
      </c>
    </row>
    <row r="24" spans="1:12" s="2" customFormat="1" ht="22.5" x14ac:dyDescent="0.25">
      <c r="A24" s="5" t="s">
        <v>49</v>
      </c>
      <c r="B24" s="5" t="s">
        <v>50</v>
      </c>
      <c r="C24" s="5" t="s">
        <v>51</v>
      </c>
      <c r="D24" s="6">
        <f t="shared" ref="D24:J24" si="7">D25+D27</f>
        <v>0</v>
      </c>
      <c r="E24" s="6">
        <f t="shared" si="7"/>
        <v>0</v>
      </c>
      <c r="F24" s="6">
        <f t="shared" si="7"/>
        <v>2285260</v>
      </c>
      <c r="G24" s="6">
        <f t="shared" si="7"/>
        <v>1954600</v>
      </c>
      <c r="H24" s="6">
        <f t="shared" si="7"/>
        <v>2140530</v>
      </c>
      <c r="I24" s="6">
        <f t="shared" si="7"/>
        <v>2140530</v>
      </c>
      <c r="J24" s="6">
        <f t="shared" si="7"/>
        <v>1649358</v>
      </c>
      <c r="K24" s="6">
        <f t="shared" si="1"/>
        <v>491172</v>
      </c>
      <c r="L24" s="6">
        <f>L25+L27</f>
        <v>1542902</v>
      </c>
    </row>
    <row r="25" spans="1:12" s="2" customFormat="1" x14ac:dyDescent="0.25">
      <c r="A25" s="5" t="s">
        <v>52</v>
      </c>
      <c r="B25" s="5" t="s">
        <v>53</v>
      </c>
      <c r="C25" s="5" t="s">
        <v>54</v>
      </c>
      <c r="D25" s="6">
        <f t="shared" ref="D25:J25" si="8">D26</f>
        <v>0</v>
      </c>
      <c r="E25" s="6">
        <f t="shared" si="8"/>
        <v>0</v>
      </c>
      <c r="F25" s="6">
        <f t="shared" si="8"/>
        <v>2275260</v>
      </c>
      <c r="G25" s="6">
        <f t="shared" si="8"/>
        <v>1944600</v>
      </c>
      <c r="H25" s="6">
        <f t="shared" si="8"/>
        <v>2135772</v>
      </c>
      <c r="I25" s="6">
        <f t="shared" si="8"/>
        <v>2135772</v>
      </c>
      <c r="J25" s="6">
        <f t="shared" si="8"/>
        <v>1644978</v>
      </c>
      <c r="K25" s="6">
        <f t="shared" si="1"/>
        <v>490794</v>
      </c>
      <c r="L25" s="6">
        <f>L26</f>
        <v>1537662</v>
      </c>
    </row>
    <row r="26" spans="1:12" s="2" customFormat="1" x14ac:dyDescent="0.25">
      <c r="A26" s="5" t="s">
        <v>55</v>
      </c>
      <c r="B26" s="5" t="s">
        <v>56</v>
      </c>
      <c r="C26" s="5" t="s">
        <v>57</v>
      </c>
      <c r="D26" s="6">
        <v>0</v>
      </c>
      <c r="E26" s="6">
        <v>0</v>
      </c>
      <c r="F26" s="6">
        <v>2275260</v>
      </c>
      <c r="G26" s="6">
        <v>1944600</v>
      </c>
      <c r="H26" s="6">
        <v>2135772</v>
      </c>
      <c r="I26" s="6">
        <v>2135772</v>
      </c>
      <c r="J26" s="6">
        <v>1644978</v>
      </c>
      <c r="K26" s="6">
        <f t="shared" si="1"/>
        <v>490794</v>
      </c>
      <c r="L26" s="6">
        <v>1537662</v>
      </c>
    </row>
    <row r="27" spans="1:12" s="2" customFormat="1" ht="22.5" x14ac:dyDescent="0.25">
      <c r="A27" s="5" t="s">
        <v>58</v>
      </c>
      <c r="B27" s="5" t="s">
        <v>59</v>
      </c>
      <c r="C27" s="5" t="s">
        <v>60</v>
      </c>
      <c r="D27" s="6">
        <v>0</v>
      </c>
      <c r="E27" s="6">
        <v>0</v>
      </c>
      <c r="F27" s="6">
        <v>10000</v>
      </c>
      <c r="G27" s="6">
        <v>10000</v>
      </c>
      <c r="H27" s="6">
        <v>4758</v>
      </c>
      <c r="I27" s="6">
        <v>4758</v>
      </c>
      <c r="J27" s="6">
        <v>4380</v>
      </c>
      <c r="K27" s="6">
        <f t="shared" si="1"/>
        <v>378</v>
      </c>
      <c r="L27" s="6">
        <v>5240</v>
      </c>
    </row>
    <row r="28" spans="1:12" s="2" customFormat="1" ht="22.5" x14ac:dyDescent="0.25">
      <c r="A28" s="5" t="s">
        <v>61</v>
      </c>
      <c r="B28" s="5" t="s">
        <v>62</v>
      </c>
      <c r="C28" s="5" t="s">
        <v>63</v>
      </c>
      <c r="D28" s="6">
        <f t="shared" ref="D28:J28" si="9">D29+D41+D47+D55</f>
        <v>0</v>
      </c>
      <c r="E28" s="6">
        <f t="shared" si="9"/>
        <v>0</v>
      </c>
      <c r="F28" s="6">
        <f t="shared" si="9"/>
        <v>44541230</v>
      </c>
      <c r="G28" s="6">
        <f t="shared" si="9"/>
        <v>40552730</v>
      </c>
      <c r="H28" s="6">
        <f t="shared" si="9"/>
        <v>31287621</v>
      </c>
      <c r="I28" s="6">
        <f t="shared" si="9"/>
        <v>31287621</v>
      </c>
      <c r="J28" s="6">
        <f t="shared" si="9"/>
        <v>28700754</v>
      </c>
      <c r="K28" s="6">
        <f t="shared" si="1"/>
        <v>2586867</v>
      </c>
      <c r="L28" s="6">
        <f>L29+L41+L47+L55</f>
        <v>16289675</v>
      </c>
    </row>
    <row r="29" spans="1:12" s="2" customFormat="1" ht="22.5" x14ac:dyDescent="0.25">
      <c r="A29" s="5" t="s">
        <v>64</v>
      </c>
      <c r="B29" s="5" t="s">
        <v>65</v>
      </c>
      <c r="C29" s="5" t="s">
        <v>66</v>
      </c>
      <c r="D29" s="6">
        <f t="shared" ref="D29:J29" si="10">D30+D32+D36+D37+D39+D40</f>
        <v>0</v>
      </c>
      <c r="E29" s="6">
        <f t="shared" si="10"/>
        <v>0</v>
      </c>
      <c r="F29" s="6">
        <f t="shared" si="10"/>
        <v>24185660</v>
      </c>
      <c r="G29" s="6">
        <f t="shared" si="10"/>
        <v>23263660</v>
      </c>
      <c r="H29" s="6">
        <f t="shared" si="10"/>
        <v>16830187</v>
      </c>
      <c r="I29" s="6">
        <f t="shared" si="10"/>
        <v>16830187</v>
      </c>
      <c r="J29" s="6">
        <f t="shared" si="10"/>
        <v>16805987</v>
      </c>
      <c r="K29" s="6">
        <f t="shared" si="1"/>
        <v>24200</v>
      </c>
      <c r="L29" s="6">
        <f>L30+L32+L36+L37+L39+L40</f>
        <v>4860314</v>
      </c>
    </row>
    <row r="30" spans="1:12" s="2" customFormat="1" ht="22.5" x14ac:dyDescent="0.25">
      <c r="A30" s="5" t="s">
        <v>67</v>
      </c>
      <c r="B30" s="5" t="s">
        <v>68</v>
      </c>
      <c r="C30" s="5" t="s">
        <v>69</v>
      </c>
      <c r="D30" s="6">
        <f t="shared" ref="D30:J30" si="11">D31</f>
        <v>0</v>
      </c>
      <c r="E30" s="6">
        <f t="shared" si="11"/>
        <v>0</v>
      </c>
      <c r="F30" s="6">
        <f t="shared" si="11"/>
        <v>341000</v>
      </c>
      <c r="G30" s="6">
        <f t="shared" si="11"/>
        <v>220000</v>
      </c>
      <c r="H30" s="6">
        <f t="shared" si="11"/>
        <v>193537</v>
      </c>
      <c r="I30" s="6">
        <f t="shared" si="11"/>
        <v>193537</v>
      </c>
      <c r="J30" s="6">
        <f t="shared" si="11"/>
        <v>188918</v>
      </c>
      <c r="K30" s="6">
        <f t="shared" si="1"/>
        <v>4619</v>
      </c>
      <c r="L30" s="6">
        <f>L31</f>
        <v>222314</v>
      </c>
    </row>
    <row r="31" spans="1:12" s="2" customFormat="1" x14ac:dyDescent="0.25">
      <c r="A31" s="5" t="s">
        <v>70</v>
      </c>
      <c r="B31" s="5" t="s">
        <v>71</v>
      </c>
      <c r="C31" s="5" t="s">
        <v>72</v>
      </c>
      <c r="D31" s="6">
        <v>0</v>
      </c>
      <c r="E31" s="6">
        <v>0</v>
      </c>
      <c r="F31" s="6">
        <v>341000</v>
      </c>
      <c r="G31" s="6">
        <v>220000</v>
      </c>
      <c r="H31" s="6">
        <v>193537</v>
      </c>
      <c r="I31" s="6">
        <v>193537</v>
      </c>
      <c r="J31" s="6">
        <v>188918</v>
      </c>
      <c r="K31" s="6">
        <f t="shared" si="1"/>
        <v>4619</v>
      </c>
      <c r="L31" s="6">
        <v>222314</v>
      </c>
    </row>
    <row r="32" spans="1:12" s="2" customFormat="1" ht="22.5" x14ac:dyDescent="0.25">
      <c r="A32" s="5" t="s">
        <v>73</v>
      </c>
      <c r="B32" s="5" t="s">
        <v>74</v>
      </c>
      <c r="C32" s="5" t="s">
        <v>75</v>
      </c>
      <c r="D32" s="6">
        <f t="shared" ref="D32:J32" si="12">D33+D34+D35</f>
        <v>0</v>
      </c>
      <c r="E32" s="6">
        <f t="shared" si="12"/>
        <v>0</v>
      </c>
      <c r="F32" s="6">
        <f t="shared" si="12"/>
        <v>12065050</v>
      </c>
      <c r="G32" s="6">
        <f t="shared" si="12"/>
        <v>11339050</v>
      </c>
      <c r="H32" s="6">
        <f t="shared" si="12"/>
        <v>6415687</v>
      </c>
      <c r="I32" s="6">
        <f t="shared" si="12"/>
        <v>6415687</v>
      </c>
      <c r="J32" s="6">
        <f t="shared" si="12"/>
        <v>6396106</v>
      </c>
      <c r="K32" s="6">
        <f t="shared" si="1"/>
        <v>19581</v>
      </c>
      <c r="L32" s="6">
        <f>L33+L34+L35</f>
        <v>4587999</v>
      </c>
    </row>
    <row r="33" spans="1:12" s="2" customFormat="1" x14ac:dyDescent="0.25">
      <c r="A33" s="5" t="s">
        <v>76</v>
      </c>
      <c r="B33" s="5" t="s">
        <v>77</v>
      </c>
      <c r="C33" s="5" t="s">
        <v>78</v>
      </c>
      <c r="D33" s="6">
        <v>0</v>
      </c>
      <c r="E33" s="6">
        <v>0</v>
      </c>
      <c r="F33" s="6">
        <v>4402250</v>
      </c>
      <c r="G33" s="6">
        <v>4111900</v>
      </c>
      <c r="H33" s="6">
        <v>2050774</v>
      </c>
      <c r="I33" s="6">
        <v>2050774</v>
      </c>
      <c r="J33" s="6">
        <v>2042938</v>
      </c>
      <c r="K33" s="6">
        <f t="shared" si="1"/>
        <v>7836</v>
      </c>
      <c r="L33" s="6">
        <v>1713253</v>
      </c>
    </row>
    <row r="34" spans="1:12" s="2" customFormat="1" x14ac:dyDescent="0.25">
      <c r="A34" s="5" t="s">
        <v>79</v>
      </c>
      <c r="B34" s="5" t="s">
        <v>80</v>
      </c>
      <c r="C34" s="5" t="s">
        <v>81</v>
      </c>
      <c r="D34" s="6">
        <v>0</v>
      </c>
      <c r="E34" s="6">
        <v>0</v>
      </c>
      <c r="F34" s="6">
        <v>7628300</v>
      </c>
      <c r="G34" s="6">
        <v>7192650</v>
      </c>
      <c r="H34" s="6">
        <v>4330436</v>
      </c>
      <c r="I34" s="6">
        <v>4330436</v>
      </c>
      <c r="J34" s="6">
        <v>4318691</v>
      </c>
      <c r="K34" s="6">
        <f t="shared" si="1"/>
        <v>11745</v>
      </c>
      <c r="L34" s="6">
        <v>2840269</v>
      </c>
    </row>
    <row r="35" spans="1:12" s="2" customFormat="1" x14ac:dyDescent="0.25">
      <c r="A35" s="5" t="s">
        <v>82</v>
      </c>
      <c r="B35" s="5" t="s">
        <v>83</v>
      </c>
      <c r="C35" s="5" t="s">
        <v>84</v>
      </c>
      <c r="D35" s="6">
        <v>0</v>
      </c>
      <c r="E35" s="6">
        <v>0</v>
      </c>
      <c r="F35" s="6">
        <v>34500</v>
      </c>
      <c r="G35" s="6">
        <v>34500</v>
      </c>
      <c r="H35" s="6">
        <v>34477</v>
      </c>
      <c r="I35" s="6">
        <v>34477</v>
      </c>
      <c r="J35" s="6">
        <v>34477</v>
      </c>
      <c r="K35" s="6">
        <f t="shared" si="1"/>
        <v>0</v>
      </c>
      <c r="L35" s="6">
        <v>34477</v>
      </c>
    </row>
    <row r="36" spans="1:12" s="2" customFormat="1" x14ac:dyDescent="0.25">
      <c r="A36" s="5" t="s">
        <v>85</v>
      </c>
      <c r="B36" s="5" t="s">
        <v>86</v>
      </c>
      <c r="C36" s="5" t="s">
        <v>87</v>
      </c>
      <c r="D36" s="6">
        <v>0</v>
      </c>
      <c r="E36" s="6">
        <v>0</v>
      </c>
      <c r="F36" s="6">
        <v>32000</v>
      </c>
      <c r="G36" s="6">
        <v>32000</v>
      </c>
      <c r="H36" s="6">
        <v>31973</v>
      </c>
      <c r="I36" s="6">
        <v>31973</v>
      </c>
      <c r="J36" s="6">
        <v>31973</v>
      </c>
      <c r="K36" s="6">
        <f t="shared" si="1"/>
        <v>0</v>
      </c>
      <c r="L36" s="6">
        <v>31973</v>
      </c>
    </row>
    <row r="37" spans="1:12" s="2" customFormat="1" ht="22.5" x14ac:dyDescent="0.25">
      <c r="A37" s="5" t="s">
        <v>88</v>
      </c>
      <c r="B37" s="5" t="s">
        <v>89</v>
      </c>
      <c r="C37" s="5" t="s">
        <v>90</v>
      </c>
      <c r="D37" s="6">
        <f t="shared" ref="D37:J37" si="13">+D38</f>
        <v>0</v>
      </c>
      <c r="E37" s="6">
        <f t="shared" si="13"/>
        <v>0</v>
      </c>
      <c r="F37" s="6">
        <f t="shared" si="13"/>
        <v>268600</v>
      </c>
      <c r="G37" s="6">
        <f t="shared" si="13"/>
        <v>193600</v>
      </c>
      <c r="H37" s="6">
        <f t="shared" si="13"/>
        <v>136230</v>
      </c>
      <c r="I37" s="6">
        <f t="shared" si="13"/>
        <v>136230</v>
      </c>
      <c r="J37" s="6">
        <f t="shared" si="13"/>
        <v>136230</v>
      </c>
      <c r="K37" s="6">
        <f t="shared" si="1"/>
        <v>0</v>
      </c>
      <c r="L37" s="6">
        <f>+L38</f>
        <v>136230</v>
      </c>
    </row>
    <row r="38" spans="1:12" s="2" customFormat="1" x14ac:dyDescent="0.25">
      <c r="A38" s="5" t="s">
        <v>91</v>
      </c>
      <c r="B38" s="5" t="s">
        <v>92</v>
      </c>
      <c r="C38" s="5" t="s">
        <v>93</v>
      </c>
      <c r="D38" s="6">
        <v>0</v>
      </c>
      <c r="E38" s="6">
        <v>0</v>
      </c>
      <c r="F38" s="6">
        <v>268600</v>
      </c>
      <c r="G38" s="6">
        <v>193600</v>
      </c>
      <c r="H38" s="6">
        <v>136230</v>
      </c>
      <c r="I38" s="6">
        <v>136230</v>
      </c>
      <c r="J38" s="6">
        <v>136230</v>
      </c>
      <c r="K38" s="6">
        <f t="shared" si="1"/>
        <v>0</v>
      </c>
      <c r="L38" s="6">
        <v>136230</v>
      </c>
    </row>
    <row r="39" spans="1:12" s="2" customFormat="1" x14ac:dyDescent="0.25">
      <c r="A39" s="5" t="s">
        <v>94</v>
      </c>
      <c r="B39" s="5" t="s">
        <v>95</v>
      </c>
      <c r="C39" s="5" t="s">
        <v>96</v>
      </c>
      <c r="D39" s="6">
        <v>0</v>
      </c>
      <c r="E39" s="6">
        <v>0</v>
      </c>
      <c r="F39" s="6">
        <v>10710000</v>
      </c>
      <c r="G39" s="6">
        <v>10710000</v>
      </c>
      <c r="H39" s="6">
        <v>9283764</v>
      </c>
      <c r="I39" s="6">
        <v>9283764</v>
      </c>
      <c r="J39" s="6">
        <v>9283764</v>
      </c>
      <c r="K39" s="6">
        <f t="shared" si="1"/>
        <v>0</v>
      </c>
      <c r="L39" s="6">
        <v>0</v>
      </c>
    </row>
    <row r="40" spans="1:12" s="2" customFormat="1" x14ac:dyDescent="0.25">
      <c r="A40" s="5" t="s">
        <v>97</v>
      </c>
      <c r="B40" s="5" t="s">
        <v>98</v>
      </c>
      <c r="C40" s="5" t="s">
        <v>99</v>
      </c>
      <c r="D40" s="6">
        <v>0</v>
      </c>
      <c r="E40" s="6">
        <v>0</v>
      </c>
      <c r="F40" s="6">
        <v>769010</v>
      </c>
      <c r="G40" s="6">
        <v>769010</v>
      </c>
      <c r="H40" s="6">
        <v>768996</v>
      </c>
      <c r="I40" s="6">
        <v>768996</v>
      </c>
      <c r="J40" s="6">
        <v>768996</v>
      </c>
      <c r="K40" s="6">
        <f t="shared" si="1"/>
        <v>0</v>
      </c>
      <c r="L40" s="6">
        <v>-118202</v>
      </c>
    </row>
    <row r="41" spans="1:12" s="2" customFormat="1" x14ac:dyDescent="0.25">
      <c r="A41" s="5" t="s">
        <v>100</v>
      </c>
      <c r="B41" s="5" t="s">
        <v>101</v>
      </c>
      <c r="C41" s="5" t="s">
        <v>102</v>
      </c>
      <c r="D41" s="6">
        <f t="shared" ref="D41:J41" si="14">D42+D44+D45</f>
        <v>0</v>
      </c>
      <c r="E41" s="6">
        <f t="shared" si="14"/>
        <v>0</v>
      </c>
      <c r="F41" s="6">
        <f t="shared" si="14"/>
        <v>3199050</v>
      </c>
      <c r="G41" s="6">
        <f t="shared" si="14"/>
        <v>2856550</v>
      </c>
      <c r="H41" s="6">
        <f t="shared" si="14"/>
        <v>2762727</v>
      </c>
      <c r="I41" s="6">
        <f t="shared" si="14"/>
        <v>2762727</v>
      </c>
      <c r="J41" s="6">
        <f t="shared" si="14"/>
        <v>1981697</v>
      </c>
      <c r="K41" s="6">
        <f t="shared" si="1"/>
        <v>781030</v>
      </c>
      <c r="L41" s="6">
        <f>L42+L44+L45</f>
        <v>1569817</v>
      </c>
    </row>
    <row r="42" spans="1:12" s="2" customFormat="1" ht="22.5" x14ac:dyDescent="0.25">
      <c r="A42" s="5" t="s">
        <v>103</v>
      </c>
      <c r="B42" s="5" t="s">
        <v>104</v>
      </c>
      <c r="C42" s="5" t="s">
        <v>105</v>
      </c>
      <c r="D42" s="6">
        <f t="shared" ref="D42:J42" si="15">D43</f>
        <v>0</v>
      </c>
      <c r="E42" s="6">
        <f t="shared" si="15"/>
        <v>0</v>
      </c>
      <c r="F42" s="6">
        <f t="shared" si="15"/>
        <v>855500</v>
      </c>
      <c r="G42" s="6">
        <f t="shared" si="15"/>
        <v>795500</v>
      </c>
      <c r="H42" s="6">
        <f t="shared" si="15"/>
        <v>794023</v>
      </c>
      <c r="I42" s="6">
        <f t="shared" si="15"/>
        <v>794023</v>
      </c>
      <c r="J42" s="6">
        <f t="shared" si="15"/>
        <v>794023</v>
      </c>
      <c r="K42" s="6">
        <f t="shared" si="1"/>
        <v>0</v>
      </c>
      <c r="L42" s="6">
        <f>L43</f>
        <v>492000</v>
      </c>
    </row>
    <row r="43" spans="1:12" s="2" customFormat="1" x14ac:dyDescent="0.25">
      <c r="A43" s="5" t="s">
        <v>106</v>
      </c>
      <c r="B43" s="5" t="s">
        <v>107</v>
      </c>
      <c r="C43" s="5" t="s">
        <v>108</v>
      </c>
      <c r="D43" s="6">
        <v>0</v>
      </c>
      <c r="E43" s="6">
        <v>0</v>
      </c>
      <c r="F43" s="6">
        <v>855500</v>
      </c>
      <c r="G43" s="6">
        <v>795500</v>
      </c>
      <c r="H43" s="6">
        <v>794023</v>
      </c>
      <c r="I43" s="6">
        <v>794023</v>
      </c>
      <c r="J43" s="6">
        <v>794023</v>
      </c>
      <c r="K43" s="6">
        <f t="shared" si="1"/>
        <v>0</v>
      </c>
      <c r="L43" s="6">
        <v>492000</v>
      </c>
    </row>
    <row r="44" spans="1:12" s="2" customFormat="1" x14ac:dyDescent="0.25">
      <c r="A44" s="5" t="s">
        <v>109</v>
      </c>
      <c r="B44" s="5" t="s">
        <v>110</v>
      </c>
      <c r="C44" s="5" t="s">
        <v>111</v>
      </c>
      <c r="D44" s="6">
        <v>0</v>
      </c>
      <c r="E44" s="6">
        <v>0</v>
      </c>
      <c r="F44" s="6">
        <v>2343550</v>
      </c>
      <c r="G44" s="6">
        <v>2061050</v>
      </c>
      <c r="H44" s="6">
        <v>1968704</v>
      </c>
      <c r="I44" s="6">
        <v>1968704</v>
      </c>
      <c r="J44" s="6">
        <v>1187674</v>
      </c>
      <c r="K44" s="6">
        <f t="shared" si="1"/>
        <v>781030</v>
      </c>
      <c r="L44" s="6">
        <v>1077500</v>
      </c>
    </row>
    <row r="45" spans="1:12" s="2" customFormat="1" ht="22.5" x14ac:dyDescent="0.25">
      <c r="A45" s="5" t="s">
        <v>112</v>
      </c>
      <c r="B45" s="5" t="s">
        <v>113</v>
      </c>
      <c r="C45" s="5" t="s">
        <v>114</v>
      </c>
      <c r="D45" s="6">
        <f t="shared" ref="D45:J45" si="16">D46</f>
        <v>0</v>
      </c>
      <c r="E45" s="6">
        <f t="shared" si="16"/>
        <v>0</v>
      </c>
      <c r="F45" s="6">
        <f t="shared" si="16"/>
        <v>0</v>
      </c>
      <c r="G45" s="6">
        <f t="shared" si="16"/>
        <v>0</v>
      </c>
      <c r="H45" s="6">
        <f t="shared" si="16"/>
        <v>0</v>
      </c>
      <c r="I45" s="6">
        <f t="shared" si="16"/>
        <v>0</v>
      </c>
      <c r="J45" s="6">
        <f t="shared" si="16"/>
        <v>0</v>
      </c>
      <c r="K45" s="6">
        <f t="shared" ref="K45:K76" si="17">I45-J45</f>
        <v>0</v>
      </c>
      <c r="L45" s="6">
        <f>L46</f>
        <v>317</v>
      </c>
    </row>
    <row r="46" spans="1:12" s="2" customFormat="1" x14ac:dyDescent="0.25">
      <c r="A46" s="5" t="s">
        <v>115</v>
      </c>
      <c r="B46" s="5" t="s">
        <v>116</v>
      </c>
      <c r="C46" s="5" t="s">
        <v>117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f t="shared" si="17"/>
        <v>0</v>
      </c>
      <c r="L46" s="6">
        <v>317</v>
      </c>
    </row>
    <row r="47" spans="1:12" s="2" customFormat="1" ht="22.5" x14ac:dyDescent="0.25">
      <c r="A47" s="5" t="s">
        <v>118</v>
      </c>
      <c r="B47" s="5" t="s">
        <v>119</v>
      </c>
      <c r="C47" s="5" t="s">
        <v>120</v>
      </c>
      <c r="D47" s="6">
        <f t="shared" ref="D47:J47" si="18">D48+D51+D54</f>
        <v>0</v>
      </c>
      <c r="E47" s="6">
        <f t="shared" si="18"/>
        <v>0</v>
      </c>
      <c r="F47" s="6">
        <f t="shared" si="18"/>
        <v>6978850</v>
      </c>
      <c r="G47" s="6">
        <f t="shared" si="18"/>
        <v>6225850</v>
      </c>
      <c r="H47" s="6">
        <f t="shared" si="18"/>
        <v>4099888</v>
      </c>
      <c r="I47" s="6">
        <f t="shared" si="18"/>
        <v>4099888</v>
      </c>
      <c r="J47" s="6">
        <f t="shared" si="18"/>
        <v>4094652</v>
      </c>
      <c r="K47" s="6">
        <f t="shared" si="17"/>
        <v>5236</v>
      </c>
      <c r="L47" s="6">
        <f>L48+L51+L54</f>
        <v>3972184</v>
      </c>
    </row>
    <row r="48" spans="1:12" s="2" customFormat="1" ht="22.5" x14ac:dyDescent="0.25">
      <c r="A48" s="5" t="s">
        <v>121</v>
      </c>
      <c r="B48" s="5" t="s">
        <v>122</v>
      </c>
      <c r="C48" s="5" t="s">
        <v>123</v>
      </c>
      <c r="D48" s="6">
        <f t="shared" ref="D48:J48" si="19">D49+D50</f>
        <v>0</v>
      </c>
      <c r="E48" s="6">
        <f t="shared" si="19"/>
        <v>0</v>
      </c>
      <c r="F48" s="6">
        <f t="shared" si="19"/>
        <v>2416850</v>
      </c>
      <c r="G48" s="6">
        <f t="shared" si="19"/>
        <v>1971350</v>
      </c>
      <c r="H48" s="6">
        <f t="shared" si="19"/>
        <v>1648811</v>
      </c>
      <c r="I48" s="6">
        <f t="shared" si="19"/>
        <v>1648811</v>
      </c>
      <c r="J48" s="6">
        <f t="shared" si="19"/>
        <v>1648811</v>
      </c>
      <c r="K48" s="6">
        <f t="shared" si="17"/>
        <v>0</v>
      </c>
      <c r="L48" s="6">
        <f>L49+L50</f>
        <v>1508446</v>
      </c>
    </row>
    <row r="49" spans="1:12" s="2" customFormat="1" ht="22.5" x14ac:dyDescent="0.25">
      <c r="A49" s="5" t="s">
        <v>124</v>
      </c>
      <c r="B49" s="5" t="s">
        <v>125</v>
      </c>
      <c r="C49" s="5" t="s">
        <v>126</v>
      </c>
      <c r="D49" s="6">
        <v>0</v>
      </c>
      <c r="E49" s="6">
        <v>0</v>
      </c>
      <c r="F49" s="6">
        <v>1216850</v>
      </c>
      <c r="G49" s="6">
        <v>1014450</v>
      </c>
      <c r="H49" s="6">
        <v>892311</v>
      </c>
      <c r="I49" s="6">
        <v>892311</v>
      </c>
      <c r="J49" s="6">
        <v>892311</v>
      </c>
      <c r="K49" s="6">
        <f t="shared" si="17"/>
        <v>0</v>
      </c>
      <c r="L49" s="6">
        <v>749260</v>
      </c>
    </row>
    <row r="50" spans="1:12" s="2" customFormat="1" x14ac:dyDescent="0.25">
      <c r="A50" s="5" t="s">
        <v>127</v>
      </c>
      <c r="B50" s="5" t="s">
        <v>128</v>
      </c>
      <c r="C50" s="5" t="s">
        <v>129</v>
      </c>
      <c r="D50" s="6">
        <v>0</v>
      </c>
      <c r="E50" s="6">
        <v>0</v>
      </c>
      <c r="F50" s="6">
        <v>1200000</v>
      </c>
      <c r="G50" s="6">
        <v>956900</v>
      </c>
      <c r="H50" s="6">
        <v>756500</v>
      </c>
      <c r="I50" s="6">
        <v>756500</v>
      </c>
      <c r="J50" s="6">
        <v>756500</v>
      </c>
      <c r="K50" s="6">
        <f t="shared" si="17"/>
        <v>0</v>
      </c>
      <c r="L50" s="6">
        <v>759186</v>
      </c>
    </row>
    <row r="51" spans="1:12" s="2" customFormat="1" ht="22.5" x14ac:dyDescent="0.25">
      <c r="A51" s="5" t="s">
        <v>130</v>
      </c>
      <c r="B51" s="5" t="s">
        <v>131</v>
      </c>
      <c r="C51" s="5" t="s">
        <v>132</v>
      </c>
      <c r="D51" s="6">
        <f t="shared" ref="D51:J51" si="20">D52+D53</f>
        <v>0</v>
      </c>
      <c r="E51" s="6">
        <f t="shared" si="20"/>
        <v>0</v>
      </c>
      <c r="F51" s="6">
        <f t="shared" si="20"/>
        <v>2450000</v>
      </c>
      <c r="G51" s="6">
        <f t="shared" si="20"/>
        <v>2152500</v>
      </c>
      <c r="H51" s="6">
        <f t="shared" si="20"/>
        <v>1565020</v>
      </c>
      <c r="I51" s="6">
        <f t="shared" si="20"/>
        <v>1565020</v>
      </c>
      <c r="J51" s="6">
        <f t="shared" si="20"/>
        <v>1559784</v>
      </c>
      <c r="K51" s="6">
        <f t="shared" si="17"/>
        <v>5236</v>
      </c>
      <c r="L51" s="6">
        <f>L52+L53</f>
        <v>1603382</v>
      </c>
    </row>
    <row r="52" spans="1:12" s="2" customFormat="1" x14ac:dyDescent="0.25">
      <c r="A52" s="5" t="s">
        <v>133</v>
      </c>
      <c r="B52" s="5" t="s">
        <v>134</v>
      </c>
      <c r="C52" s="5" t="s">
        <v>135</v>
      </c>
      <c r="D52" s="6">
        <v>0</v>
      </c>
      <c r="E52" s="6">
        <v>0</v>
      </c>
      <c r="F52" s="6">
        <v>1915000</v>
      </c>
      <c r="G52" s="6">
        <v>1667500</v>
      </c>
      <c r="H52" s="6">
        <v>1267575</v>
      </c>
      <c r="I52" s="6">
        <v>1267575</v>
      </c>
      <c r="J52" s="6">
        <v>1267575</v>
      </c>
      <c r="K52" s="6">
        <f t="shared" si="17"/>
        <v>0</v>
      </c>
      <c r="L52" s="6">
        <v>1268000</v>
      </c>
    </row>
    <row r="53" spans="1:12" s="2" customFormat="1" ht="22.5" x14ac:dyDescent="0.25">
      <c r="A53" s="5" t="s">
        <v>136</v>
      </c>
      <c r="B53" s="5" t="s">
        <v>137</v>
      </c>
      <c r="C53" s="5" t="s">
        <v>138</v>
      </c>
      <c r="D53" s="6">
        <v>0</v>
      </c>
      <c r="E53" s="6">
        <v>0</v>
      </c>
      <c r="F53" s="6">
        <v>535000</v>
      </c>
      <c r="G53" s="6">
        <v>485000</v>
      </c>
      <c r="H53" s="6">
        <v>297445</v>
      </c>
      <c r="I53" s="6">
        <v>297445</v>
      </c>
      <c r="J53" s="6">
        <v>292209</v>
      </c>
      <c r="K53" s="6">
        <f t="shared" si="17"/>
        <v>5236</v>
      </c>
      <c r="L53" s="6">
        <v>335382</v>
      </c>
    </row>
    <row r="54" spans="1:12" s="2" customFormat="1" ht="22.5" x14ac:dyDescent="0.25">
      <c r="A54" s="5" t="s">
        <v>139</v>
      </c>
      <c r="B54" s="5" t="s">
        <v>140</v>
      </c>
      <c r="C54" s="5" t="s">
        <v>141</v>
      </c>
      <c r="D54" s="6">
        <v>0</v>
      </c>
      <c r="E54" s="6">
        <v>0</v>
      </c>
      <c r="F54" s="6">
        <v>2112000</v>
      </c>
      <c r="G54" s="6">
        <v>2102000</v>
      </c>
      <c r="H54" s="6">
        <v>886057</v>
      </c>
      <c r="I54" s="6">
        <v>886057</v>
      </c>
      <c r="J54" s="6">
        <v>886057</v>
      </c>
      <c r="K54" s="6">
        <f t="shared" si="17"/>
        <v>0</v>
      </c>
      <c r="L54" s="6">
        <v>860356</v>
      </c>
    </row>
    <row r="55" spans="1:12" s="2" customFormat="1" ht="33" x14ac:dyDescent="0.25">
      <c r="A55" s="5" t="s">
        <v>142</v>
      </c>
      <c r="B55" s="5" t="s">
        <v>143</v>
      </c>
      <c r="C55" s="5" t="s">
        <v>144</v>
      </c>
      <c r="D55" s="6">
        <f t="shared" ref="D55:J55" si="21">+D56+D58+D59+D61</f>
        <v>0</v>
      </c>
      <c r="E55" s="6">
        <f t="shared" si="21"/>
        <v>0</v>
      </c>
      <c r="F55" s="6">
        <f t="shared" si="21"/>
        <v>10177670</v>
      </c>
      <c r="G55" s="6">
        <f t="shared" si="21"/>
        <v>8206670</v>
      </c>
      <c r="H55" s="6">
        <f t="shared" si="21"/>
        <v>7594819</v>
      </c>
      <c r="I55" s="6">
        <f t="shared" si="21"/>
        <v>7594819</v>
      </c>
      <c r="J55" s="6">
        <f t="shared" si="21"/>
        <v>5818418</v>
      </c>
      <c r="K55" s="6">
        <f t="shared" si="17"/>
        <v>1776401</v>
      </c>
      <c r="L55" s="6">
        <f>+L56+L58+L59+L61</f>
        <v>5887360</v>
      </c>
    </row>
    <row r="56" spans="1:12" s="2" customFormat="1" ht="22.5" x14ac:dyDescent="0.25">
      <c r="A56" s="5" t="s">
        <v>145</v>
      </c>
      <c r="B56" s="5" t="s">
        <v>146</v>
      </c>
      <c r="C56" s="5" t="s">
        <v>147</v>
      </c>
      <c r="D56" s="6">
        <f t="shared" ref="D56:J56" si="22">D57</f>
        <v>0</v>
      </c>
      <c r="E56" s="6">
        <f t="shared" si="22"/>
        <v>0</v>
      </c>
      <c r="F56" s="6">
        <f t="shared" si="22"/>
        <v>7268000</v>
      </c>
      <c r="G56" s="6">
        <f t="shared" si="22"/>
        <v>5647000</v>
      </c>
      <c r="H56" s="6">
        <f t="shared" si="22"/>
        <v>6295826</v>
      </c>
      <c r="I56" s="6">
        <f t="shared" si="22"/>
        <v>6295826</v>
      </c>
      <c r="J56" s="6">
        <f t="shared" si="22"/>
        <v>5502496</v>
      </c>
      <c r="K56" s="6">
        <f t="shared" si="17"/>
        <v>793330</v>
      </c>
      <c r="L56" s="6">
        <f>L57</f>
        <v>5522670</v>
      </c>
    </row>
    <row r="57" spans="1:12" s="2" customFormat="1" x14ac:dyDescent="0.25">
      <c r="A57" s="5" t="s">
        <v>148</v>
      </c>
      <c r="B57" s="5" t="s">
        <v>149</v>
      </c>
      <c r="C57" s="5" t="s">
        <v>150</v>
      </c>
      <c r="D57" s="6">
        <v>0</v>
      </c>
      <c r="E57" s="6">
        <v>0</v>
      </c>
      <c r="F57" s="6">
        <v>7268000</v>
      </c>
      <c r="G57" s="6">
        <v>5647000</v>
      </c>
      <c r="H57" s="6">
        <v>6295826</v>
      </c>
      <c r="I57" s="6">
        <v>6295826</v>
      </c>
      <c r="J57" s="6">
        <v>5502496</v>
      </c>
      <c r="K57" s="6">
        <f t="shared" si="17"/>
        <v>793330</v>
      </c>
      <c r="L57" s="6">
        <v>5522670</v>
      </c>
    </row>
    <row r="58" spans="1:12" s="2" customFormat="1" x14ac:dyDescent="0.25">
      <c r="A58" s="5" t="s">
        <v>151</v>
      </c>
      <c r="B58" s="5" t="s">
        <v>152</v>
      </c>
      <c r="C58" s="5" t="s">
        <v>153</v>
      </c>
      <c r="D58" s="6">
        <v>0</v>
      </c>
      <c r="E58" s="6">
        <v>0</v>
      </c>
      <c r="F58" s="6">
        <v>2167870</v>
      </c>
      <c r="G58" s="6">
        <v>2167870</v>
      </c>
      <c r="H58" s="6">
        <v>1037881</v>
      </c>
      <c r="I58" s="6">
        <v>1037881</v>
      </c>
      <c r="J58" s="6">
        <v>54810</v>
      </c>
      <c r="K58" s="6">
        <f t="shared" si="17"/>
        <v>983071</v>
      </c>
      <c r="L58" s="6">
        <v>111915</v>
      </c>
    </row>
    <row r="59" spans="1:12" s="2" customFormat="1" ht="22.5" x14ac:dyDescent="0.25">
      <c r="A59" s="5" t="s">
        <v>154</v>
      </c>
      <c r="B59" s="5" t="s">
        <v>155</v>
      </c>
      <c r="C59" s="5" t="s">
        <v>156</v>
      </c>
      <c r="D59" s="6">
        <f t="shared" ref="D59:J59" si="23">D60</f>
        <v>0</v>
      </c>
      <c r="E59" s="6">
        <f t="shared" si="23"/>
        <v>0</v>
      </c>
      <c r="F59" s="6">
        <f t="shared" si="23"/>
        <v>530000</v>
      </c>
      <c r="G59" s="6">
        <f t="shared" si="23"/>
        <v>200000</v>
      </c>
      <c r="H59" s="6">
        <f t="shared" si="23"/>
        <v>89312</v>
      </c>
      <c r="I59" s="6">
        <f t="shared" si="23"/>
        <v>89312</v>
      </c>
      <c r="J59" s="6">
        <f t="shared" si="23"/>
        <v>89312</v>
      </c>
      <c r="K59" s="6">
        <f t="shared" si="17"/>
        <v>0</v>
      </c>
      <c r="L59" s="6">
        <f>L60</f>
        <v>89312</v>
      </c>
    </row>
    <row r="60" spans="1:12" s="2" customFormat="1" x14ac:dyDescent="0.25">
      <c r="A60" s="5" t="s">
        <v>157</v>
      </c>
      <c r="B60" s="5" t="s">
        <v>158</v>
      </c>
      <c r="C60" s="5" t="s">
        <v>159</v>
      </c>
      <c r="D60" s="6">
        <v>0</v>
      </c>
      <c r="E60" s="6">
        <v>0</v>
      </c>
      <c r="F60" s="6">
        <v>530000</v>
      </c>
      <c r="G60" s="6">
        <v>200000</v>
      </c>
      <c r="H60" s="6">
        <v>89312</v>
      </c>
      <c r="I60" s="6">
        <v>89312</v>
      </c>
      <c r="J60" s="6">
        <v>89312</v>
      </c>
      <c r="K60" s="6">
        <f t="shared" si="17"/>
        <v>0</v>
      </c>
      <c r="L60" s="6">
        <v>89312</v>
      </c>
    </row>
    <row r="61" spans="1:12" s="2" customFormat="1" ht="22.5" x14ac:dyDescent="0.25">
      <c r="A61" s="5" t="s">
        <v>160</v>
      </c>
      <c r="B61" s="5" t="s">
        <v>161</v>
      </c>
      <c r="C61" s="5" t="s">
        <v>162</v>
      </c>
      <c r="D61" s="6">
        <f t="shared" ref="D61:J61" si="24">D62</f>
        <v>0</v>
      </c>
      <c r="E61" s="6">
        <f t="shared" si="24"/>
        <v>0</v>
      </c>
      <c r="F61" s="6">
        <f t="shared" si="24"/>
        <v>211800</v>
      </c>
      <c r="G61" s="6">
        <f t="shared" si="24"/>
        <v>191800</v>
      </c>
      <c r="H61" s="6">
        <f t="shared" si="24"/>
        <v>171800</v>
      </c>
      <c r="I61" s="6">
        <f t="shared" si="24"/>
        <v>171800</v>
      </c>
      <c r="J61" s="6">
        <f t="shared" si="24"/>
        <v>171800</v>
      </c>
      <c r="K61" s="6">
        <f t="shared" si="17"/>
        <v>0</v>
      </c>
      <c r="L61" s="6">
        <f>L62</f>
        <v>163463</v>
      </c>
    </row>
    <row r="62" spans="1:12" s="2" customFormat="1" x14ac:dyDescent="0.25">
      <c r="A62" s="5" t="s">
        <v>163</v>
      </c>
      <c r="B62" s="5" t="s">
        <v>164</v>
      </c>
      <c r="C62" s="5" t="s">
        <v>165</v>
      </c>
      <c r="D62" s="6">
        <v>0</v>
      </c>
      <c r="E62" s="6">
        <v>0</v>
      </c>
      <c r="F62" s="6">
        <v>211800</v>
      </c>
      <c r="G62" s="6">
        <v>191800</v>
      </c>
      <c r="H62" s="6">
        <v>171800</v>
      </c>
      <c r="I62" s="6">
        <v>171800</v>
      </c>
      <c r="J62" s="6">
        <v>171800</v>
      </c>
      <c r="K62" s="6">
        <f t="shared" si="17"/>
        <v>0</v>
      </c>
      <c r="L62" s="6">
        <v>163463</v>
      </c>
    </row>
    <row r="63" spans="1:12" s="2" customFormat="1" ht="33" x14ac:dyDescent="0.25">
      <c r="A63" s="5" t="s">
        <v>166</v>
      </c>
      <c r="B63" s="5" t="s">
        <v>167</v>
      </c>
      <c r="C63" s="5" t="s">
        <v>168</v>
      </c>
      <c r="D63" s="6">
        <f t="shared" ref="D63:J63" si="25">D64+D72</f>
        <v>0</v>
      </c>
      <c r="E63" s="6">
        <f t="shared" si="25"/>
        <v>0</v>
      </c>
      <c r="F63" s="6">
        <f t="shared" si="25"/>
        <v>63427840</v>
      </c>
      <c r="G63" s="6">
        <f t="shared" si="25"/>
        <v>57039140</v>
      </c>
      <c r="H63" s="6">
        <f t="shared" si="25"/>
        <v>22715203</v>
      </c>
      <c r="I63" s="6">
        <f t="shared" si="25"/>
        <v>22715203</v>
      </c>
      <c r="J63" s="6">
        <f t="shared" si="25"/>
        <v>19973234</v>
      </c>
      <c r="K63" s="6">
        <f t="shared" si="17"/>
        <v>2741969</v>
      </c>
      <c r="L63" s="6">
        <f>L64+L72</f>
        <v>5096471</v>
      </c>
    </row>
    <row r="64" spans="1:12" s="2" customFormat="1" ht="22.5" x14ac:dyDescent="0.25">
      <c r="A64" s="5" t="s">
        <v>169</v>
      </c>
      <c r="B64" s="5" t="s">
        <v>170</v>
      </c>
      <c r="C64" s="5" t="s">
        <v>171</v>
      </c>
      <c r="D64" s="6">
        <f t="shared" ref="D64:J64" si="26">D65+D67+D70+D71</f>
        <v>0</v>
      </c>
      <c r="E64" s="6">
        <f t="shared" si="26"/>
        <v>0</v>
      </c>
      <c r="F64" s="6">
        <f t="shared" si="26"/>
        <v>47091220</v>
      </c>
      <c r="G64" s="6">
        <f t="shared" si="26"/>
        <v>42891520</v>
      </c>
      <c r="H64" s="6">
        <f t="shared" si="26"/>
        <v>15686153</v>
      </c>
      <c r="I64" s="6">
        <f t="shared" si="26"/>
        <v>15686153</v>
      </c>
      <c r="J64" s="6">
        <f t="shared" si="26"/>
        <v>15337975</v>
      </c>
      <c r="K64" s="6">
        <f t="shared" si="17"/>
        <v>348178</v>
      </c>
      <c r="L64" s="6">
        <f>L65+L67+L70+L71</f>
        <v>2090088</v>
      </c>
    </row>
    <row r="65" spans="1:12" s="2" customFormat="1" x14ac:dyDescent="0.25">
      <c r="A65" s="5" t="s">
        <v>172</v>
      </c>
      <c r="B65" s="5" t="s">
        <v>173</v>
      </c>
      <c r="C65" s="5" t="s">
        <v>174</v>
      </c>
      <c r="D65" s="6">
        <f t="shared" ref="D65:J65" si="27">D66</f>
        <v>0</v>
      </c>
      <c r="E65" s="6">
        <f t="shared" si="27"/>
        <v>0</v>
      </c>
      <c r="F65" s="6">
        <f t="shared" si="27"/>
        <v>1712790</v>
      </c>
      <c r="G65" s="6">
        <f t="shared" si="27"/>
        <v>1712790</v>
      </c>
      <c r="H65" s="6">
        <f t="shared" si="27"/>
        <v>1336606</v>
      </c>
      <c r="I65" s="6">
        <f t="shared" si="27"/>
        <v>1336606</v>
      </c>
      <c r="J65" s="6">
        <f t="shared" si="27"/>
        <v>1336606</v>
      </c>
      <c r="K65" s="6">
        <f t="shared" si="17"/>
        <v>0</v>
      </c>
      <c r="L65" s="6">
        <f>L66</f>
        <v>232415</v>
      </c>
    </row>
    <row r="66" spans="1:12" s="2" customFormat="1" x14ac:dyDescent="0.25">
      <c r="A66" s="5" t="s">
        <v>175</v>
      </c>
      <c r="B66" s="5" t="s">
        <v>176</v>
      </c>
      <c r="C66" s="5" t="s">
        <v>177</v>
      </c>
      <c r="D66" s="6">
        <v>0</v>
      </c>
      <c r="E66" s="6">
        <v>0</v>
      </c>
      <c r="F66" s="6">
        <v>1712790</v>
      </c>
      <c r="G66" s="6">
        <v>1712790</v>
      </c>
      <c r="H66" s="6">
        <v>1336606</v>
      </c>
      <c r="I66" s="6">
        <v>1336606</v>
      </c>
      <c r="J66" s="6">
        <v>1336606</v>
      </c>
      <c r="K66" s="6">
        <f t="shared" si="17"/>
        <v>0</v>
      </c>
      <c r="L66" s="6">
        <v>232415</v>
      </c>
    </row>
    <row r="67" spans="1:12" s="2" customFormat="1" ht="22.5" x14ac:dyDescent="0.25">
      <c r="A67" s="5" t="s">
        <v>178</v>
      </c>
      <c r="B67" s="5" t="s">
        <v>179</v>
      </c>
      <c r="C67" s="5" t="s">
        <v>180</v>
      </c>
      <c r="D67" s="6">
        <f t="shared" ref="D67:J67" si="28">D68+D69</f>
        <v>0</v>
      </c>
      <c r="E67" s="6">
        <f t="shared" si="28"/>
        <v>0</v>
      </c>
      <c r="F67" s="6">
        <f t="shared" si="28"/>
        <v>7272600</v>
      </c>
      <c r="G67" s="6">
        <f t="shared" si="28"/>
        <v>7272600</v>
      </c>
      <c r="H67" s="6">
        <f t="shared" si="28"/>
        <v>148925</v>
      </c>
      <c r="I67" s="6">
        <f t="shared" si="28"/>
        <v>148925</v>
      </c>
      <c r="J67" s="6">
        <f t="shared" si="28"/>
        <v>148925</v>
      </c>
      <c r="K67" s="6">
        <f t="shared" si="17"/>
        <v>0</v>
      </c>
      <c r="L67" s="6">
        <f>L68+L69</f>
        <v>148925</v>
      </c>
    </row>
    <row r="68" spans="1:12" s="2" customFormat="1" x14ac:dyDescent="0.25">
      <c r="A68" s="5" t="s">
        <v>181</v>
      </c>
      <c r="B68" s="5" t="s">
        <v>182</v>
      </c>
      <c r="C68" s="5" t="s">
        <v>183</v>
      </c>
      <c r="D68" s="6">
        <v>0</v>
      </c>
      <c r="E68" s="6">
        <v>0</v>
      </c>
      <c r="F68" s="6">
        <v>6997600</v>
      </c>
      <c r="G68" s="6">
        <v>6997600</v>
      </c>
      <c r="H68" s="6">
        <v>44816</v>
      </c>
      <c r="I68" s="6">
        <v>44816</v>
      </c>
      <c r="J68" s="6">
        <v>44816</v>
      </c>
      <c r="K68" s="6">
        <f t="shared" si="17"/>
        <v>0</v>
      </c>
      <c r="L68" s="6">
        <v>44816</v>
      </c>
    </row>
    <row r="69" spans="1:12" s="2" customFormat="1" x14ac:dyDescent="0.25">
      <c r="A69" s="5" t="s">
        <v>184</v>
      </c>
      <c r="B69" s="5" t="s">
        <v>185</v>
      </c>
      <c r="C69" s="5" t="s">
        <v>186</v>
      </c>
      <c r="D69" s="6">
        <v>0</v>
      </c>
      <c r="E69" s="6">
        <v>0</v>
      </c>
      <c r="F69" s="6">
        <v>275000</v>
      </c>
      <c r="G69" s="6">
        <v>275000</v>
      </c>
      <c r="H69" s="6">
        <v>104109</v>
      </c>
      <c r="I69" s="6">
        <v>104109</v>
      </c>
      <c r="J69" s="6">
        <v>104109</v>
      </c>
      <c r="K69" s="6">
        <f t="shared" si="17"/>
        <v>0</v>
      </c>
      <c r="L69" s="6">
        <v>104109</v>
      </c>
    </row>
    <row r="70" spans="1:12" s="2" customFormat="1" x14ac:dyDescent="0.25">
      <c r="A70" s="5" t="s">
        <v>187</v>
      </c>
      <c r="B70" s="5" t="s">
        <v>188</v>
      </c>
      <c r="C70" s="5" t="s">
        <v>189</v>
      </c>
      <c r="D70" s="6">
        <v>0</v>
      </c>
      <c r="E70" s="6">
        <v>0</v>
      </c>
      <c r="F70" s="6">
        <v>13465700</v>
      </c>
      <c r="G70" s="6">
        <v>10709900</v>
      </c>
      <c r="H70" s="6">
        <v>1476536</v>
      </c>
      <c r="I70" s="6">
        <v>1476536</v>
      </c>
      <c r="J70" s="6">
        <v>1476536</v>
      </c>
      <c r="K70" s="6">
        <f t="shared" si="17"/>
        <v>0</v>
      </c>
      <c r="L70" s="6">
        <v>1392710</v>
      </c>
    </row>
    <row r="71" spans="1:12" s="2" customFormat="1" ht="22.5" x14ac:dyDescent="0.25">
      <c r="A71" s="5" t="s">
        <v>190</v>
      </c>
      <c r="B71" s="5" t="s">
        <v>191</v>
      </c>
      <c r="C71" s="5" t="s">
        <v>192</v>
      </c>
      <c r="D71" s="6">
        <v>0</v>
      </c>
      <c r="E71" s="6">
        <v>0</v>
      </c>
      <c r="F71" s="6">
        <v>24640130</v>
      </c>
      <c r="G71" s="6">
        <v>23196230</v>
      </c>
      <c r="H71" s="6">
        <v>12724086</v>
      </c>
      <c r="I71" s="6">
        <v>12724086</v>
      </c>
      <c r="J71" s="6">
        <v>12375908</v>
      </c>
      <c r="K71" s="6">
        <f t="shared" si="17"/>
        <v>348178</v>
      </c>
      <c r="L71" s="6">
        <v>316038</v>
      </c>
    </row>
    <row r="72" spans="1:12" s="2" customFormat="1" ht="22.5" x14ac:dyDescent="0.25">
      <c r="A72" s="5" t="s">
        <v>193</v>
      </c>
      <c r="B72" s="5" t="s">
        <v>194</v>
      </c>
      <c r="C72" s="5" t="s">
        <v>195</v>
      </c>
      <c r="D72" s="6">
        <f t="shared" ref="D72:J72" si="29">+D73+D76</f>
        <v>0</v>
      </c>
      <c r="E72" s="6">
        <f t="shared" si="29"/>
        <v>0</v>
      </c>
      <c r="F72" s="6">
        <f t="shared" si="29"/>
        <v>16336620</v>
      </c>
      <c r="G72" s="6">
        <f t="shared" si="29"/>
        <v>14147620</v>
      </c>
      <c r="H72" s="6">
        <f t="shared" si="29"/>
        <v>7029050</v>
      </c>
      <c r="I72" s="6">
        <f t="shared" si="29"/>
        <v>7029050</v>
      </c>
      <c r="J72" s="6">
        <f t="shared" si="29"/>
        <v>4635259</v>
      </c>
      <c r="K72" s="6">
        <f t="shared" si="17"/>
        <v>2393791</v>
      </c>
      <c r="L72" s="6">
        <f>+L73+L76</f>
        <v>3006383</v>
      </c>
    </row>
    <row r="73" spans="1:12" s="2" customFormat="1" ht="22.5" x14ac:dyDescent="0.25">
      <c r="A73" s="5" t="s">
        <v>196</v>
      </c>
      <c r="B73" s="5" t="s">
        <v>197</v>
      </c>
      <c r="C73" s="5" t="s">
        <v>198</v>
      </c>
      <c r="D73" s="6">
        <f t="shared" ref="D73:J73" si="30">D74+D75</f>
        <v>0</v>
      </c>
      <c r="E73" s="6">
        <f t="shared" si="30"/>
        <v>0</v>
      </c>
      <c r="F73" s="6">
        <f t="shared" si="30"/>
        <v>9007250</v>
      </c>
      <c r="G73" s="6">
        <f t="shared" si="30"/>
        <v>8507250</v>
      </c>
      <c r="H73" s="6">
        <f t="shared" si="30"/>
        <v>6007425</v>
      </c>
      <c r="I73" s="6">
        <f t="shared" si="30"/>
        <v>6007425</v>
      </c>
      <c r="J73" s="6">
        <f t="shared" si="30"/>
        <v>4183072</v>
      </c>
      <c r="K73" s="6">
        <f t="shared" si="17"/>
        <v>1824353</v>
      </c>
      <c r="L73" s="6">
        <f>L74+L75</f>
        <v>2710155</v>
      </c>
    </row>
    <row r="74" spans="1:12" s="2" customFormat="1" x14ac:dyDescent="0.25">
      <c r="A74" s="5" t="s">
        <v>199</v>
      </c>
      <c r="B74" s="5" t="s">
        <v>200</v>
      </c>
      <c r="C74" s="5" t="s">
        <v>201</v>
      </c>
      <c r="D74" s="6">
        <v>0</v>
      </c>
      <c r="E74" s="6">
        <v>0</v>
      </c>
      <c r="F74" s="6">
        <v>3460000</v>
      </c>
      <c r="G74" s="6">
        <v>2960000</v>
      </c>
      <c r="H74" s="6">
        <v>2741824</v>
      </c>
      <c r="I74" s="6">
        <v>2741824</v>
      </c>
      <c r="J74" s="6">
        <v>2588651</v>
      </c>
      <c r="K74" s="6">
        <f t="shared" si="17"/>
        <v>153173</v>
      </c>
      <c r="L74" s="6">
        <v>2577287</v>
      </c>
    </row>
    <row r="75" spans="1:12" s="2" customFormat="1" x14ac:dyDescent="0.25">
      <c r="A75" s="5" t="s">
        <v>202</v>
      </c>
      <c r="B75" s="5" t="s">
        <v>203</v>
      </c>
      <c r="C75" s="5" t="s">
        <v>204</v>
      </c>
      <c r="D75" s="6">
        <v>0</v>
      </c>
      <c r="E75" s="6">
        <v>0</v>
      </c>
      <c r="F75" s="6">
        <v>5547250</v>
      </c>
      <c r="G75" s="6">
        <v>5547250</v>
      </c>
      <c r="H75" s="6">
        <v>3265601</v>
      </c>
      <c r="I75" s="6">
        <v>3265601</v>
      </c>
      <c r="J75" s="6">
        <v>1594421</v>
      </c>
      <c r="K75" s="6">
        <f t="shared" si="17"/>
        <v>1671180</v>
      </c>
      <c r="L75" s="6">
        <v>132868</v>
      </c>
    </row>
    <row r="76" spans="1:12" s="2" customFormat="1" x14ac:dyDescent="0.25">
      <c r="A76" s="5" t="s">
        <v>205</v>
      </c>
      <c r="B76" s="5" t="s">
        <v>206</v>
      </c>
      <c r="C76" s="5" t="s">
        <v>207</v>
      </c>
      <c r="D76" s="6">
        <v>0</v>
      </c>
      <c r="E76" s="6">
        <v>0</v>
      </c>
      <c r="F76" s="6">
        <v>7329370</v>
      </c>
      <c r="G76" s="6">
        <v>5640370</v>
      </c>
      <c r="H76" s="6">
        <v>1021625</v>
      </c>
      <c r="I76" s="6">
        <v>1021625</v>
      </c>
      <c r="J76" s="6">
        <v>452187</v>
      </c>
      <c r="K76" s="6">
        <f t="shared" si="17"/>
        <v>569438</v>
      </c>
      <c r="L76" s="6">
        <v>296228</v>
      </c>
    </row>
    <row r="77" spans="1:12" s="2" customFormat="1" ht="22.5" x14ac:dyDescent="0.25">
      <c r="A77" s="5" t="s">
        <v>208</v>
      </c>
      <c r="B77" s="5" t="s">
        <v>209</v>
      </c>
      <c r="C77" s="5" t="s">
        <v>210</v>
      </c>
      <c r="D77" s="6">
        <f t="shared" ref="D77:J77" si="31">+D78+D80+D84+D89</f>
        <v>0</v>
      </c>
      <c r="E77" s="6">
        <f t="shared" si="31"/>
        <v>0</v>
      </c>
      <c r="F77" s="6">
        <f t="shared" si="31"/>
        <v>30974930</v>
      </c>
      <c r="G77" s="6">
        <f t="shared" si="31"/>
        <v>30756230</v>
      </c>
      <c r="H77" s="6">
        <f t="shared" si="31"/>
        <v>24127934</v>
      </c>
      <c r="I77" s="6">
        <f t="shared" si="31"/>
        <v>24127934</v>
      </c>
      <c r="J77" s="6">
        <f t="shared" si="31"/>
        <v>23542767</v>
      </c>
      <c r="K77" s="6">
        <f t="shared" ref="K77:K108" si="32">I77-J77</f>
        <v>585167</v>
      </c>
      <c r="L77" s="6">
        <f>+L78+L80+L84+L89</f>
        <v>5238019</v>
      </c>
    </row>
    <row r="78" spans="1:12" s="2" customFormat="1" ht="22.5" x14ac:dyDescent="0.25">
      <c r="A78" s="5" t="s">
        <v>211</v>
      </c>
      <c r="B78" s="5" t="s">
        <v>212</v>
      </c>
      <c r="C78" s="5" t="s">
        <v>213</v>
      </c>
      <c r="D78" s="6">
        <f t="shared" ref="D78:J78" si="33">+D79</f>
        <v>0</v>
      </c>
      <c r="E78" s="6">
        <f t="shared" si="33"/>
        <v>0</v>
      </c>
      <c r="F78" s="6">
        <f t="shared" si="33"/>
        <v>3400500</v>
      </c>
      <c r="G78" s="6">
        <f t="shared" si="33"/>
        <v>3400500</v>
      </c>
      <c r="H78" s="6">
        <f t="shared" si="33"/>
        <v>3343725</v>
      </c>
      <c r="I78" s="6">
        <f t="shared" si="33"/>
        <v>3343725</v>
      </c>
      <c r="J78" s="6">
        <f t="shared" si="33"/>
        <v>3343725</v>
      </c>
      <c r="K78" s="6">
        <f t="shared" si="32"/>
        <v>0</v>
      </c>
      <c r="L78" s="6">
        <f>+L79</f>
        <v>47372</v>
      </c>
    </row>
    <row r="79" spans="1:12" s="2" customFormat="1" x14ac:dyDescent="0.25">
      <c r="A79" s="5" t="s">
        <v>214</v>
      </c>
      <c r="B79" s="5" t="s">
        <v>215</v>
      </c>
      <c r="C79" s="5" t="s">
        <v>216</v>
      </c>
      <c r="D79" s="6">
        <v>0</v>
      </c>
      <c r="E79" s="6">
        <v>0</v>
      </c>
      <c r="F79" s="6">
        <v>3400500</v>
      </c>
      <c r="G79" s="6">
        <v>3400500</v>
      </c>
      <c r="H79" s="6">
        <v>3343725</v>
      </c>
      <c r="I79" s="6">
        <v>3343725</v>
      </c>
      <c r="J79" s="6">
        <v>3343725</v>
      </c>
      <c r="K79" s="6">
        <f t="shared" si="32"/>
        <v>0</v>
      </c>
      <c r="L79" s="6">
        <v>47372</v>
      </c>
    </row>
    <row r="80" spans="1:12" s="2" customFormat="1" ht="22.5" x14ac:dyDescent="0.25">
      <c r="A80" s="5" t="s">
        <v>217</v>
      </c>
      <c r="B80" s="5" t="s">
        <v>218</v>
      </c>
      <c r="C80" s="5" t="s">
        <v>219</v>
      </c>
      <c r="D80" s="6">
        <f t="shared" ref="D80:J80" si="34">D81+D83</f>
        <v>0</v>
      </c>
      <c r="E80" s="6">
        <f t="shared" si="34"/>
        <v>0</v>
      </c>
      <c r="F80" s="6">
        <f t="shared" si="34"/>
        <v>2645300</v>
      </c>
      <c r="G80" s="6">
        <f t="shared" si="34"/>
        <v>2545300</v>
      </c>
      <c r="H80" s="6">
        <f t="shared" si="34"/>
        <v>903909</v>
      </c>
      <c r="I80" s="6">
        <f t="shared" si="34"/>
        <v>903909</v>
      </c>
      <c r="J80" s="6">
        <f t="shared" si="34"/>
        <v>903909</v>
      </c>
      <c r="K80" s="6">
        <f t="shared" si="32"/>
        <v>0</v>
      </c>
      <c r="L80" s="6">
        <f>L81+L83</f>
        <v>729607</v>
      </c>
    </row>
    <row r="81" spans="1:12" s="2" customFormat="1" x14ac:dyDescent="0.25">
      <c r="A81" s="5" t="s">
        <v>220</v>
      </c>
      <c r="B81" s="5" t="s">
        <v>221</v>
      </c>
      <c r="C81" s="5" t="s">
        <v>222</v>
      </c>
      <c r="D81" s="6">
        <f t="shared" ref="D81:J81" si="35">+D82</f>
        <v>0</v>
      </c>
      <c r="E81" s="6">
        <f t="shared" si="35"/>
        <v>0</v>
      </c>
      <c r="F81" s="6">
        <f t="shared" si="35"/>
        <v>79000</v>
      </c>
      <c r="G81" s="6">
        <f t="shared" si="35"/>
        <v>79000</v>
      </c>
      <c r="H81" s="6">
        <f t="shared" si="35"/>
        <v>78864</v>
      </c>
      <c r="I81" s="6">
        <f t="shared" si="35"/>
        <v>78864</v>
      </c>
      <c r="J81" s="6">
        <f t="shared" si="35"/>
        <v>78864</v>
      </c>
      <c r="K81" s="6">
        <f t="shared" si="32"/>
        <v>0</v>
      </c>
      <c r="L81" s="6">
        <f>+L82</f>
        <v>17431</v>
      </c>
    </row>
    <row r="82" spans="1:12" s="2" customFormat="1" x14ac:dyDescent="0.25">
      <c r="A82" s="5" t="s">
        <v>223</v>
      </c>
      <c r="B82" s="5" t="s">
        <v>224</v>
      </c>
      <c r="C82" s="5" t="s">
        <v>225</v>
      </c>
      <c r="D82" s="6">
        <v>0</v>
      </c>
      <c r="E82" s="6">
        <v>0</v>
      </c>
      <c r="F82" s="6">
        <v>79000</v>
      </c>
      <c r="G82" s="6">
        <v>79000</v>
      </c>
      <c r="H82" s="6">
        <v>78864</v>
      </c>
      <c r="I82" s="6">
        <v>78864</v>
      </c>
      <c r="J82" s="6">
        <v>78864</v>
      </c>
      <c r="K82" s="6">
        <f t="shared" si="32"/>
        <v>0</v>
      </c>
      <c r="L82" s="6">
        <v>17431</v>
      </c>
    </row>
    <row r="83" spans="1:12" s="2" customFormat="1" ht="22.5" x14ac:dyDescent="0.25">
      <c r="A83" s="5" t="s">
        <v>226</v>
      </c>
      <c r="B83" s="5" t="s">
        <v>227</v>
      </c>
      <c r="C83" s="5" t="s">
        <v>228</v>
      </c>
      <c r="D83" s="6">
        <v>0</v>
      </c>
      <c r="E83" s="6">
        <v>0</v>
      </c>
      <c r="F83" s="6">
        <v>2566300</v>
      </c>
      <c r="G83" s="6">
        <v>2466300</v>
      </c>
      <c r="H83" s="6">
        <v>825045</v>
      </c>
      <c r="I83" s="6">
        <v>825045</v>
      </c>
      <c r="J83" s="6">
        <v>825045</v>
      </c>
      <c r="K83" s="6">
        <f t="shared" si="32"/>
        <v>0</v>
      </c>
      <c r="L83" s="6">
        <v>712176</v>
      </c>
    </row>
    <row r="84" spans="1:12" s="2" customFormat="1" ht="22.5" x14ac:dyDescent="0.25">
      <c r="A84" s="5" t="s">
        <v>229</v>
      </c>
      <c r="B84" s="5" t="s">
        <v>230</v>
      </c>
      <c r="C84" s="5" t="s">
        <v>231</v>
      </c>
      <c r="D84" s="6">
        <f t="shared" ref="D84:J84" si="36">D85</f>
        <v>0</v>
      </c>
      <c r="E84" s="6">
        <f t="shared" si="36"/>
        <v>0</v>
      </c>
      <c r="F84" s="6">
        <f t="shared" si="36"/>
        <v>22846230</v>
      </c>
      <c r="G84" s="6">
        <f t="shared" si="36"/>
        <v>22846230</v>
      </c>
      <c r="H84" s="6">
        <f t="shared" si="36"/>
        <v>18156483</v>
      </c>
      <c r="I84" s="6">
        <f t="shared" si="36"/>
        <v>18156483</v>
      </c>
      <c r="J84" s="6">
        <f t="shared" si="36"/>
        <v>17571316</v>
      </c>
      <c r="K84" s="6">
        <f t="shared" si="32"/>
        <v>585167</v>
      </c>
      <c r="L84" s="6">
        <f>L85</f>
        <v>3183393</v>
      </c>
    </row>
    <row r="85" spans="1:12" s="2" customFormat="1" ht="22.5" x14ac:dyDescent="0.25">
      <c r="A85" s="5" t="s">
        <v>232</v>
      </c>
      <c r="B85" s="5" t="s">
        <v>233</v>
      </c>
      <c r="C85" s="5" t="s">
        <v>234</v>
      </c>
      <c r="D85" s="6">
        <f t="shared" ref="D85:J85" si="37">D86+D87+D88</f>
        <v>0</v>
      </c>
      <c r="E85" s="6">
        <f t="shared" si="37"/>
        <v>0</v>
      </c>
      <c r="F85" s="6">
        <f t="shared" si="37"/>
        <v>22846230</v>
      </c>
      <c r="G85" s="6">
        <f t="shared" si="37"/>
        <v>22846230</v>
      </c>
      <c r="H85" s="6">
        <f t="shared" si="37"/>
        <v>18156483</v>
      </c>
      <c r="I85" s="6">
        <f t="shared" si="37"/>
        <v>18156483</v>
      </c>
      <c r="J85" s="6">
        <f t="shared" si="37"/>
        <v>17571316</v>
      </c>
      <c r="K85" s="6">
        <f t="shared" si="32"/>
        <v>585167</v>
      </c>
      <c r="L85" s="6">
        <f>L86+L87+L88</f>
        <v>3183393</v>
      </c>
    </row>
    <row r="86" spans="1:12" s="2" customFormat="1" x14ac:dyDescent="0.25">
      <c r="A86" s="5" t="s">
        <v>235</v>
      </c>
      <c r="B86" s="5" t="s">
        <v>236</v>
      </c>
      <c r="C86" s="5" t="s">
        <v>237</v>
      </c>
      <c r="D86" s="6">
        <v>0</v>
      </c>
      <c r="E86" s="6">
        <v>0</v>
      </c>
      <c r="F86" s="6">
        <v>644000</v>
      </c>
      <c r="G86" s="6">
        <v>644000</v>
      </c>
      <c r="H86" s="6">
        <v>397815</v>
      </c>
      <c r="I86" s="6">
        <v>397815</v>
      </c>
      <c r="J86" s="6">
        <v>397815</v>
      </c>
      <c r="K86" s="6">
        <f t="shared" si="32"/>
        <v>0</v>
      </c>
      <c r="L86" s="6">
        <v>397815</v>
      </c>
    </row>
    <row r="87" spans="1:12" s="2" customFormat="1" x14ac:dyDescent="0.25">
      <c r="A87" s="5" t="s">
        <v>238</v>
      </c>
      <c r="B87" s="5" t="s">
        <v>239</v>
      </c>
      <c r="C87" s="5" t="s">
        <v>240</v>
      </c>
      <c r="D87" s="6">
        <v>0</v>
      </c>
      <c r="E87" s="6">
        <v>0</v>
      </c>
      <c r="F87" s="6">
        <v>13947230</v>
      </c>
      <c r="G87" s="6">
        <v>13947230</v>
      </c>
      <c r="H87" s="6">
        <v>12744156</v>
      </c>
      <c r="I87" s="6">
        <v>12744156</v>
      </c>
      <c r="J87" s="6">
        <v>12744156</v>
      </c>
      <c r="K87" s="6">
        <f t="shared" si="32"/>
        <v>0</v>
      </c>
      <c r="L87" s="6">
        <v>1741474</v>
      </c>
    </row>
    <row r="88" spans="1:12" s="2" customFormat="1" x14ac:dyDescent="0.25">
      <c r="A88" s="5" t="s">
        <v>241</v>
      </c>
      <c r="B88" s="5" t="s">
        <v>242</v>
      </c>
      <c r="C88" s="5" t="s">
        <v>243</v>
      </c>
      <c r="D88" s="6">
        <v>0</v>
      </c>
      <c r="E88" s="6">
        <v>0</v>
      </c>
      <c r="F88" s="6">
        <v>8255000</v>
      </c>
      <c r="G88" s="6">
        <v>8255000</v>
      </c>
      <c r="H88" s="6">
        <v>5014512</v>
      </c>
      <c r="I88" s="6">
        <v>5014512</v>
      </c>
      <c r="J88" s="6">
        <v>4429345</v>
      </c>
      <c r="K88" s="6">
        <f t="shared" si="32"/>
        <v>585167</v>
      </c>
      <c r="L88" s="6">
        <v>1044104</v>
      </c>
    </row>
    <row r="89" spans="1:12" s="2" customFormat="1" ht="22.5" x14ac:dyDescent="0.25">
      <c r="A89" s="5" t="s">
        <v>244</v>
      </c>
      <c r="B89" s="5" t="s">
        <v>245</v>
      </c>
      <c r="C89" s="5" t="s">
        <v>246</v>
      </c>
      <c r="D89" s="6">
        <f t="shared" ref="D89:J89" si="38">+D90</f>
        <v>0</v>
      </c>
      <c r="E89" s="6">
        <f t="shared" si="38"/>
        <v>0</v>
      </c>
      <c r="F89" s="6">
        <f t="shared" si="38"/>
        <v>2082900</v>
      </c>
      <c r="G89" s="6">
        <f t="shared" si="38"/>
        <v>1964200</v>
      </c>
      <c r="H89" s="6">
        <f t="shared" si="38"/>
        <v>1723817</v>
      </c>
      <c r="I89" s="6">
        <f t="shared" si="38"/>
        <v>1723817</v>
      </c>
      <c r="J89" s="6">
        <f t="shared" si="38"/>
        <v>1723817</v>
      </c>
      <c r="K89" s="6">
        <f t="shared" si="32"/>
        <v>0</v>
      </c>
      <c r="L89" s="6">
        <f>+L90</f>
        <v>1277647</v>
      </c>
    </row>
    <row r="90" spans="1:12" s="2" customFormat="1" x14ac:dyDescent="0.25">
      <c r="A90" s="5" t="s">
        <v>247</v>
      </c>
      <c r="B90" s="5" t="s">
        <v>248</v>
      </c>
      <c r="C90" s="5" t="s">
        <v>249</v>
      </c>
      <c r="D90" s="6">
        <v>0</v>
      </c>
      <c r="E90" s="6">
        <v>0</v>
      </c>
      <c r="F90" s="6">
        <v>2082900</v>
      </c>
      <c r="G90" s="6">
        <v>1964200</v>
      </c>
      <c r="H90" s="6">
        <v>1723817</v>
      </c>
      <c r="I90" s="6">
        <v>1723817</v>
      </c>
      <c r="J90" s="6">
        <v>1723817</v>
      </c>
      <c r="K90" s="6">
        <f t="shared" si="32"/>
        <v>0</v>
      </c>
      <c r="L90" s="6">
        <v>1277647</v>
      </c>
    </row>
    <row r="91" spans="1:12" s="2" customFormat="1" x14ac:dyDescent="0.25">
      <c r="A91" s="5" t="s">
        <v>250</v>
      </c>
      <c r="B91" s="5" t="s">
        <v>251</v>
      </c>
      <c r="C91" s="5" t="s">
        <v>252</v>
      </c>
      <c r="D91" s="6">
        <v>0</v>
      </c>
      <c r="E91" s="6">
        <v>0</v>
      </c>
      <c r="F91" s="6">
        <v>-2200000</v>
      </c>
      <c r="G91" s="6">
        <v>-2200000</v>
      </c>
      <c r="H91" s="6">
        <v>0</v>
      </c>
      <c r="I91" s="6">
        <v>0</v>
      </c>
      <c r="J91" s="6">
        <v>5446105</v>
      </c>
      <c r="K91" s="6">
        <f t="shared" si="32"/>
        <v>-5446105</v>
      </c>
      <c r="L91" s="6">
        <v>0</v>
      </c>
    </row>
    <row r="92" spans="1:12" s="2" customFormat="1" x14ac:dyDescent="0.25">
      <c r="A92" s="5" t="s">
        <v>253</v>
      </c>
      <c r="B92" s="5" t="s">
        <v>254</v>
      </c>
      <c r="C92" s="5" t="s">
        <v>255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5446105</v>
      </c>
      <c r="K92" s="6">
        <f t="shared" si="32"/>
        <v>-5446105</v>
      </c>
      <c r="L92" s="6">
        <v>0</v>
      </c>
    </row>
    <row r="93" spans="1:12" s="2" customFormat="1" x14ac:dyDescent="0.25">
      <c r="A93" s="5" t="s">
        <v>256</v>
      </c>
      <c r="B93" s="5" t="s">
        <v>257</v>
      </c>
      <c r="C93" s="5" t="s">
        <v>258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660385</v>
      </c>
      <c r="K93" s="6">
        <f t="shared" si="32"/>
        <v>-660385</v>
      </c>
      <c r="L93" s="6">
        <v>0</v>
      </c>
    </row>
    <row r="94" spans="1:12" s="2" customFormat="1" x14ac:dyDescent="0.25">
      <c r="A94" s="5" t="s">
        <v>259</v>
      </c>
      <c r="B94" s="5" t="s">
        <v>260</v>
      </c>
      <c r="C94" s="5" t="s">
        <v>261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4785720</v>
      </c>
      <c r="K94" s="6">
        <f t="shared" si="32"/>
        <v>-4785720</v>
      </c>
      <c r="L94" s="6">
        <v>0</v>
      </c>
    </row>
    <row r="95" spans="1:12" s="2" customFormat="1" x14ac:dyDescent="0.25">
      <c r="A95" s="5" t="s">
        <v>262</v>
      </c>
      <c r="B95" s="5" t="s">
        <v>263</v>
      </c>
      <c r="C95" s="5" t="s">
        <v>264</v>
      </c>
      <c r="D95" s="6">
        <v>0</v>
      </c>
      <c r="E95" s="6">
        <v>0</v>
      </c>
      <c r="F95" s="6">
        <v>-2200000</v>
      </c>
      <c r="G95" s="6">
        <v>-2200000</v>
      </c>
      <c r="H95" s="6">
        <v>0</v>
      </c>
      <c r="I95" s="6">
        <v>0</v>
      </c>
      <c r="J95" s="6">
        <v>0</v>
      </c>
      <c r="K95" s="6">
        <f t="shared" si="32"/>
        <v>0</v>
      </c>
      <c r="L95" s="6">
        <v>0</v>
      </c>
    </row>
    <row r="96" spans="1:12" s="2" customFormat="1" x14ac:dyDescent="0.25">
      <c r="A96" s="5" t="s">
        <v>265</v>
      </c>
      <c r="B96" s="5" t="s">
        <v>266</v>
      </c>
      <c r="C96" s="5" t="s">
        <v>267</v>
      </c>
      <c r="D96" s="6">
        <v>0</v>
      </c>
      <c r="E96" s="6">
        <v>0</v>
      </c>
      <c r="F96" s="6">
        <v>-2200000</v>
      </c>
      <c r="G96" s="6">
        <v>-2200000</v>
      </c>
      <c r="H96" s="6">
        <v>0</v>
      </c>
      <c r="I96" s="6">
        <v>0</v>
      </c>
      <c r="J96" s="6">
        <v>0</v>
      </c>
      <c r="K96" s="6">
        <f t="shared" si="32"/>
        <v>0</v>
      </c>
      <c r="L96" s="6">
        <v>0</v>
      </c>
    </row>
    <row r="97" spans="1:12" s="2" customFormat="1" x14ac:dyDescent="0.25">
      <c r="A97" s="3"/>
      <c r="B97" s="3"/>
      <c r="C97" s="3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12"/>
      <c r="B98" s="14" t="s">
        <v>270</v>
      </c>
      <c r="F98" s="15" t="s">
        <v>271</v>
      </c>
      <c r="K98" s="12"/>
      <c r="L98" s="12"/>
    </row>
    <row r="99" spans="1:12" x14ac:dyDescent="0.25">
      <c r="A99" s="13"/>
      <c r="B99" s="14" t="s">
        <v>272</v>
      </c>
      <c r="F99" s="15" t="s">
        <v>273</v>
      </c>
      <c r="K99" s="13"/>
      <c r="L99" s="13"/>
    </row>
    <row r="100" spans="1:12" x14ac:dyDescent="0.25">
      <c r="B100" s="15"/>
      <c r="F100" s="15"/>
    </row>
    <row r="101" spans="1:12" x14ac:dyDescent="0.25">
      <c r="B101" s="15"/>
      <c r="F101" s="15"/>
    </row>
    <row r="102" spans="1:12" x14ac:dyDescent="0.25">
      <c r="B102" s="15"/>
      <c r="F102" s="15" t="s">
        <v>277</v>
      </c>
    </row>
    <row r="103" spans="1:12" x14ac:dyDescent="0.25">
      <c r="B103" s="15"/>
      <c r="F103" s="15"/>
    </row>
    <row r="104" spans="1:12" x14ac:dyDescent="0.25">
      <c r="B104" s="15"/>
      <c r="F104" s="15"/>
    </row>
    <row r="105" spans="1:12" x14ac:dyDescent="0.25">
      <c r="B105" s="15" t="s">
        <v>274</v>
      </c>
      <c r="F105" s="15" t="s">
        <v>275</v>
      </c>
    </row>
    <row r="106" spans="1:12" x14ac:dyDescent="0.25">
      <c r="B106" s="15"/>
      <c r="F106" s="15" t="s">
        <v>276</v>
      </c>
    </row>
    <row r="195" spans="1:20" x14ac:dyDescent="0.25">
      <c r="A195" s="7"/>
      <c r="B195" s="7"/>
      <c r="C195" s="7"/>
      <c r="D195" s="7"/>
      <c r="I195" s="7"/>
      <c r="J195" s="7"/>
      <c r="K195" s="7"/>
      <c r="L195" s="7"/>
      <c r="Q195" s="7"/>
      <c r="R195" s="7"/>
      <c r="S195" s="7"/>
      <c r="T195" s="7"/>
    </row>
  </sheetData>
  <mergeCells count="19">
    <mergeCell ref="H7:H11"/>
    <mergeCell ref="I7:I11"/>
    <mergeCell ref="J7:J11"/>
    <mergeCell ref="K7:K11"/>
    <mergeCell ref="A1:L1"/>
    <mergeCell ref="A2:L2"/>
    <mergeCell ref="A3:L3"/>
    <mergeCell ref="A4:L4"/>
    <mergeCell ref="A5:L5"/>
    <mergeCell ref="L7:L11"/>
    <mergeCell ref="A12:B12"/>
    <mergeCell ref="C7:C11"/>
    <mergeCell ref="D7:E7"/>
    <mergeCell ref="D8:D11"/>
    <mergeCell ref="E8:E11"/>
    <mergeCell ref="F7:G7"/>
    <mergeCell ref="F8:F11"/>
    <mergeCell ref="G8:G11"/>
    <mergeCell ref="A7:B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2025-10-28T09:09:23Z</cp:lastPrinted>
  <dcterms:created xsi:type="dcterms:W3CDTF">2025-10-28T08:39:48Z</dcterms:created>
  <dcterms:modified xsi:type="dcterms:W3CDTF">2025-10-28T09:09:25Z</dcterms:modified>
</cp:coreProperties>
</file>