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ana_2018\Exe trim\ph cont executie trim IV 2020\"/>
    </mc:Choice>
  </mc:AlternateContent>
  <xr:revisionPtr revIDLastSave="0" documentId="13_ncr:1_{79C3362D-AC0C-4C64-B8BA-DDB09173437B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Foaie1" sheetId="1" r:id="rId1"/>
    <sheet name="Foaie2" sheetId="2" r:id="rId2"/>
    <sheet name="Foaie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6" i="1" l="1"/>
  <c r="F115" i="1"/>
  <c r="I114" i="1"/>
  <c r="H114" i="1"/>
  <c r="G114" i="1"/>
  <c r="F114" i="1"/>
  <c r="E114" i="1"/>
  <c r="D114" i="1"/>
  <c r="I113" i="1"/>
  <c r="I97" i="1" s="1"/>
  <c r="H113" i="1"/>
  <c r="G113" i="1"/>
  <c r="F113" i="1"/>
  <c r="E113" i="1"/>
  <c r="D113" i="1"/>
  <c r="F112" i="1"/>
  <c r="I111" i="1"/>
  <c r="H111" i="1"/>
  <c r="G111" i="1"/>
  <c r="F111" i="1"/>
  <c r="E111" i="1"/>
  <c r="D111" i="1"/>
  <c r="D107" i="1" s="1"/>
  <c r="D106" i="1" s="1"/>
  <c r="D97" i="1" s="1"/>
  <c r="F110" i="1"/>
  <c r="I109" i="1"/>
  <c r="H109" i="1"/>
  <c r="G109" i="1"/>
  <c r="F109" i="1"/>
  <c r="E109" i="1"/>
  <c r="D109" i="1"/>
  <c r="I108" i="1"/>
  <c r="H108" i="1"/>
  <c r="G108" i="1"/>
  <c r="F108" i="1"/>
  <c r="E108" i="1"/>
  <c r="D108" i="1"/>
  <c r="I107" i="1"/>
  <c r="H107" i="1"/>
  <c r="G107" i="1"/>
  <c r="F107" i="1"/>
  <c r="E107" i="1"/>
  <c r="I106" i="1"/>
  <c r="H106" i="1"/>
  <c r="G106" i="1"/>
  <c r="F106" i="1"/>
  <c r="E106" i="1"/>
  <c r="E97" i="1" s="1"/>
  <c r="F105" i="1"/>
  <c r="I104" i="1"/>
  <c r="H104" i="1"/>
  <c r="G104" i="1"/>
  <c r="F104" i="1"/>
  <c r="E104" i="1"/>
  <c r="D104" i="1"/>
  <c r="I103" i="1"/>
  <c r="H103" i="1"/>
  <c r="G103" i="1"/>
  <c r="F103" i="1"/>
  <c r="E103" i="1"/>
  <c r="D103" i="1"/>
  <c r="F102" i="1"/>
  <c r="I101" i="1"/>
  <c r="H101" i="1"/>
  <c r="G101" i="1"/>
  <c r="F101" i="1" s="1"/>
  <c r="E101" i="1"/>
  <c r="D101" i="1"/>
  <c r="I100" i="1"/>
  <c r="H100" i="1"/>
  <c r="G100" i="1"/>
  <c r="F100" i="1" s="1"/>
  <c r="E100" i="1"/>
  <c r="D100" i="1"/>
  <c r="I99" i="1"/>
  <c r="H99" i="1"/>
  <c r="G99" i="1"/>
  <c r="F99" i="1" s="1"/>
  <c r="E99" i="1"/>
  <c r="D99" i="1"/>
  <c r="I98" i="1"/>
  <c r="H98" i="1"/>
  <c r="G98" i="1"/>
  <c r="F98" i="1" s="1"/>
  <c r="E98" i="1"/>
  <c r="D98" i="1"/>
  <c r="H97" i="1"/>
  <c r="G97" i="1"/>
  <c r="F97" i="1" s="1"/>
  <c r="F91" i="1"/>
  <c r="F90" i="1"/>
  <c r="F89" i="1"/>
  <c r="F88" i="1"/>
  <c r="I87" i="1"/>
  <c r="H87" i="1"/>
  <c r="G87" i="1"/>
  <c r="F87" i="1" s="1"/>
  <c r="E87" i="1"/>
  <c r="E83" i="1" s="1"/>
  <c r="E82" i="1" s="1"/>
  <c r="D87" i="1"/>
  <c r="F86" i="1"/>
  <c r="I85" i="1"/>
  <c r="H85" i="1"/>
  <c r="G85" i="1"/>
  <c r="F85" i="1" s="1"/>
  <c r="E85" i="1"/>
  <c r="D85" i="1"/>
  <c r="I84" i="1"/>
  <c r="H84" i="1"/>
  <c r="G84" i="1"/>
  <c r="F84" i="1" s="1"/>
  <c r="E84" i="1"/>
  <c r="D84" i="1"/>
  <c r="I83" i="1"/>
  <c r="H83" i="1"/>
  <c r="G83" i="1"/>
  <c r="F83" i="1" s="1"/>
  <c r="D83" i="1"/>
  <c r="I82" i="1"/>
  <c r="H82" i="1"/>
  <c r="G82" i="1"/>
  <c r="F82" i="1" s="1"/>
  <c r="D82" i="1"/>
  <c r="F81" i="1"/>
  <c r="F80" i="1"/>
  <c r="I79" i="1"/>
  <c r="H79" i="1"/>
  <c r="F79" i="1" s="1"/>
  <c r="G79" i="1"/>
  <c r="E79" i="1"/>
  <c r="D79" i="1"/>
  <c r="F78" i="1"/>
  <c r="I77" i="1"/>
  <c r="I67" i="1" s="1"/>
  <c r="H77" i="1"/>
  <c r="G77" i="1"/>
  <c r="F77" i="1"/>
  <c r="E77" i="1"/>
  <c r="E67" i="1" s="1"/>
  <c r="E61" i="1" s="1"/>
  <c r="E60" i="1" s="1"/>
  <c r="D77" i="1"/>
  <c r="D67" i="1" s="1"/>
  <c r="D61" i="1" s="1"/>
  <c r="D60" i="1" s="1"/>
  <c r="D59" i="1" s="1"/>
  <c r="F76" i="1"/>
  <c r="F75" i="1"/>
  <c r="F74" i="1"/>
  <c r="F73" i="1"/>
  <c r="F72" i="1"/>
  <c r="F71" i="1"/>
  <c r="F70" i="1"/>
  <c r="F69" i="1"/>
  <c r="I68" i="1"/>
  <c r="H68" i="1"/>
  <c r="G68" i="1"/>
  <c r="F68" i="1"/>
  <c r="E68" i="1"/>
  <c r="D68" i="1"/>
  <c r="H67" i="1"/>
  <c r="G67" i="1"/>
  <c r="G61" i="1" s="1"/>
  <c r="F67" i="1"/>
  <c r="F66" i="1"/>
  <c r="F65" i="1"/>
  <c r="I64" i="1"/>
  <c r="H64" i="1"/>
  <c r="G64" i="1"/>
  <c r="F64" i="1" s="1"/>
  <c r="E64" i="1"/>
  <c r="D64" i="1"/>
  <c r="I63" i="1"/>
  <c r="H63" i="1"/>
  <c r="G63" i="1"/>
  <c r="F63" i="1" s="1"/>
  <c r="E63" i="1"/>
  <c r="D63" i="1"/>
  <c r="I62" i="1"/>
  <c r="H62" i="1"/>
  <c r="G62" i="1"/>
  <c r="F62" i="1" s="1"/>
  <c r="E62" i="1"/>
  <c r="D62" i="1"/>
  <c r="H61" i="1"/>
  <c r="H60" i="1"/>
  <c r="H59" i="1"/>
  <c r="I61" i="1" l="1"/>
  <c r="I60" i="1" s="1"/>
  <c r="I59" i="1" s="1"/>
  <c r="E59" i="1"/>
  <c r="G60" i="1"/>
  <c r="F61" i="1"/>
  <c r="G59" i="1" l="1"/>
  <c r="F59" i="1" s="1"/>
  <c r="F60" i="1"/>
  <c r="E14" i="3" l="1"/>
  <c r="E13" i="3" s="1"/>
  <c r="E12" i="3" s="1"/>
  <c r="D15" i="3"/>
  <c r="D14" i="3" s="1"/>
  <c r="D13" i="3" s="1"/>
  <c r="D12" i="3" s="1"/>
  <c r="E15" i="3"/>
  <c r="G15" i="3"/>
  <c r="G14" i="3" s="1"/>
  <c r="H15" i="3"/>
  <c r="H14" i="3" s="1"/>
  <c r="H13" i="3" s="1"/>
  <c r="H12" i="3" s="1"/>
  <c r="I15" i="3"/>
  <c r="I14" i="3" s="1"/>
  <c r="I13" i="3" s="1"/>
  <c r="I12" i="3" s="1"/>
  <c r="J15" i="3"/>
  <c r="J14" i="3" s="1"/>
  <c r="J13" i="3" s="1"/>
  <c r="J12" i="3" s="1"/>
  <c r="F16" i="3"/>
  <c r="K16" i="3" s="1"/>
  <c r="E17" i="3"/>
  <c r="D18" i="3"/>
  <c r="D17" i="3" s="1"/>
  <c r="E18" i="3"/>
  <c r="G18" i="3"/>
  <c r="G17" i="3" s="1"/>
  <c r="H18" i="3"/>
  <c r="H17" i="3" s="1"/>
  <c r="I18" i="3"/>
  <c r="I17" i="3" s="1"/>
  <c r="J18" i="3"/>
  <c r="J17" i="3" s="1"/>
  <c r="F19" i="3"/>
  <c r="K19" i="3" s="1"/>
  <c r="D23" i="3"/>
  <c r="D22" i="3" s="1"/>
  <c r="D21" i="3" s="1"/>
  <c r="D20" i="3" s="1"/>
  <c r="E23" i="3"/>
  <c r="E22" i="3" s="1"/>
  <c r="E21" i="3" s="1"/>
  <c r="E20" i="3" s="1"/>
  <c r="G23" i="3"/>
  <c r="G22" i="3" s="1"/>
  <c r="H23" i="3"/>
  <c r="H22" i="3" s="1"/>
  <c r="H21" i="3" s="1"/>
  <c r="H20" i="3" s="1"/>
  <c r="I23" i="3"/>
  <c r="I22" i="3" s="1"/>
  <c r="I21" i="3" s="1"/>
  <c r="I20" i="3" s="1"/>
  <c r="J23" i="3"/>
  <c r="J22" i="3" s="1"/>
  <c r="F24" i="3"/>
  <c r="K24" i="3"/>
  <c r="D25" i="3"/>
  <c r="E25" i="3"/>
  <c r="G25" i="3"/>
  <c r="F25" i="3" s="1"/>
  <c r="K25" i="3" s="1"/>
  <c r="H25" i="3"/>
  <c r="I25" i="3"/>
  <c r="J25" i="3"/>
  <c r="F26" i="3"/>
  <c r="K26" i="3"/>
  <c r="E27" i="3"/>
  <c r="D28" i="3"/>
  <c r="D27" i="3" s="1"/>
  <c r="E28" i="3"/>
  <c r="G28" i="3"/>
  <c r="G27" i="3" s="1"/>
  <c r="H28" i="3"/>
  <c r="H27" i="3" s="1"/>
  <c r="I28" i="3"/>
  <c r="I27" i="3" s="1"/>
  <c r="J28" i="3"/>
  <c r="J27" i="3" s="1"/>
  <c r="F29" i="3"/>
  <c r="K29" i="3" s="1"/>
  <c r="F30" i="3"/>
  <c r="K30" i="3" s="1"/>
  <c r="H16" i="2"/>
  <c r="H15" i="2" s="1"/>
  <c r="I16" i="2"/>
  <c r="I15" i="2" s="1"/>
  <c r="I14" i="2" s="1"/>
  <c r="I13" i="2" s="1"/>
  <c r="D17" i="2"/>
  <c r="D16" i="2" s="1"/>
  <c r="D15" i="2" s="1"/>
  <c r="D14" i="2" s="1"/>
  <c r="D13" i="2" s="1"/>
  <c r="E17" i="2"/>
  <c r="E16" i="2" s="1"/>
  <c r="E15" i="2" s="1"/>
  <c r="E14" i="2" s="1"/>
  <c r="E13" i="2" s="1"/>
  <c r="E12" i="2" s="1"/>
  <c r="G17" i="2"/>
  <c r="G16" i="2" s="1"/>
  <c r="H17" i="2"/>
  <c r="I17" i="2"/>
  <c r="J17" i="2"/>
  <c r="J16" i="2" s="1"/>
  <c r="J15" i="2" s="1"/>
  <c r="J14" i="2" s="1"/>
  <c r="J13" i="2" s="1"/>
  <c r="F18" i="2"/>
  <c r="K18" i="2"/>
  <c r="F19" i="2"/>
  <c r="K19" i="2"/>
  <c r="D21" i="2"/>
  <c r="D20" i="2" s="1"/>
  <c r="E21" i="2"/>
  <c r="E20" i="2" s="1"/>
  <c r="G21" i="2"/>
  <c r="F21" i="2" s="1"/>
  <c r="K21" i="2" s="1"/>
  <c r="H21" i="2"/>
  <c r="H20" i="2" s="1"/>
  <c r="I21" i="2"/>
  <c r="I20" i="2" s="1"/>
  <c r="J21" i="2"/>
  <c r="J20" i="2" s="1"/>
  <c r="F22" i="2"/>
  <c r="K22" i="2"/>
  <c r="F23" i="2"/>
  <c r="K23" i="2"/>
  <c r="F24" i="2"/>
  <c r="K24" i="2"/>
  <c r="F25" i="2"/>
  <c r="K25" i="2"/>
  <c r="F26" i="2"/>
  <c r="K26" i="2"/>
  <c r="F27" i="2"/>
  <c r="K27" i="2"/>
  <c r="F28" i="2"/>
  <c r="K28" i="2"/>
  <c r="F29" i="2"/>
  <c r="K29" i="2"/>
  <c r="D30" i="2"/>
  <c r="E30" i="2"/>
  <c r="G30" i="2"/>
  <c r="F30" i="2" s="1"/>
  <c r="K30" i="2" s="1"/>
  <c r="H30" i="2"/>
  <c r="I30" i="2"/>
  <c r="J30" i="2"/>
  <c r="F31" i="2"/>
  <c r="K31" i="2"/>
  <c r="D32" i="2"/>
  <c r="E32" i="2"/>
  <c r="G32" i="2"/>
  <c r="G20" i="2" s="1"/>
  <c r="H32" i="2"/>
  <c r="I32" i="2"/>
  <c r="J32" i="2"/>
  <c r="F33" i="2"/>
  <c r="K33" i="2"/>
  <c r="F34" i="2"/>
  <c r="K34" i="2"/>
  <c r="E36" i="2"/>
  <c r="E35" i="2" s="1"/>
  <c r="E37" i="2"/>
  <c r="H37" i="2"/>
  <c r="H36" i="2" s="1"/>
  <c r="H35" i="2" s="1"/>
  <c r="I37" i="2"/>
  <c r="I36" i="2" s="1"/>
  <c r="I35" i="2" s="1"/>
  <c r="D38" i="2"/>
  <c r="D37" i="2" s="1"/>
  <c r="D36" i="2" s="1"/>
  <c r="D35" i="2" s="1"/>
  <c r="E38" i="2"/>
  <c r="G38" i="2"/>
  <c r="F38" i="2" s="1"/>
  <c r="K38" i="2" s="1"/>
  <c r="H38" i="2"/>
  <c r="I38" i="2"/>
  <c r="J38" i="2"/>
  <c r="J37" i="2" s="1"/>
  <c r="J36" i="2" s="1"/>
  <c r="J35" i="2" s="1"/>
  <c r="F39" i="2"/>
  <c r="K39" i="2"/>
  <c r="D40" i="2"/>
  <c r="E40" i="2"/>
  <c r="G40" i="2"/>
  <c r="F40" i="2" s="1"/>
  <c r="K40" i="2" s="1"/>
  <c r="H40" i="2"/>
  <c r="I40" i="2"/>
  <c r="J40" i="2"/>
  <c r="F41" i="2"/>
  <c r="K41" i="2"/>
  <c r="F42" i="2"/>
  <c r="K42" i="2"/>
  <c r="F43" i="2"/>
  <c r="K43" i="2"/>
  <c r="F44" i="2"/>
  <c r="K44" i="2"/>
  <c r="D16" i="1"/>
  <c r="D15" i="1" s="1"/>
  <c r="D14" i="1" s="1"/>
  <c r="E16" i="1"/>
  <c r="E15" i="1" s="1"/>
  <c r="E14" i="1" s="1"/>
  <c r="G16" i="1"/>
  <c r="H16" i="1"/>
  <c r="H15" i="1" s="1"/>
  <c r="H14" i="1" s="1"/>
  <c r="I16" i="1"/>
  <c r="I15" i="1" s="1"/>
  <c r="I14" i="1" s="1"/>
  <c r="J16" i="1"/>
  <c r="J15" i="1" s="1"/>
  <c r="J14" i="1" s="1"/>
  <c r="F17" i="1"/>
  <c r="K17" i="1"/>
  <c r="F18" i="1"/>
  <c r="K18" i="1" s="1"/>
  <c r="D20" i="1"/>
  <c r="E20" i="1"/>
  <c r="G20" i="1"/>
  <c r="H20" i="1"/>
  <c r="I20" i="1"/>
  <c r="J20" i="1"/>
  <c r="F21" i="1"/>
  <c r="K21" i="1" s="1"/>
  <c r="F22" i="1"/>
  <c r="K22" i="1" s="1"/>
  <c r="F23" i="1"/>
  <c r="K23" i="1" s="1"/>
  <c r="F24" i="1"/>
  <c r="K24" i="1" s="1"/>
  <c r="F25" i="1"/>
  <c r="K25" i="1" s="1"/>
  <c r="F26" i="1"/>
  <c r="K26" i="1"/>
  <c r="F27" i="1"/>
  <c r="K27" i="1" s="1"/>
  <c r="F28" i="1"/>
  <c r="K28" i="1" s="1"/>
  <c r="D29" i="1"/>
  <c r="E29" i="1"/>
  <c r="G29" i="1"/>
  <c r="F29" i="1" s="1"/>
  <c r="K29" i="1" s="1"/>
  <c r="H29" i="1"/>
  <c r="I29" i="1"/>
  <c r="J29" i="1"/>
  <c r="F30" i="1"/>
  <c r="K30" i="1" s="1"/>
  <c r="D31" i="1"/>
  <c r="E31" i="1"/>
  <c r="G31" i="1"/>
  <c r="F31" i="1" s="1"/>
  <c r="H31" i="1"/>
  <c r="I31" i="1"/>
  <c r="J31" i="1"/>
  <c r="F32" i="1"/>
  <c r="K32" i="1" s="1"/>
  <c r="F33" i="1"/>
  <c r="K33" i="1" s="1"/>
  <c r="F34" i="1"/>
  <c r="K34" i="1" s="1"/>
  <c r="G35" i="1"/>
  <c r="D36" i="1"/>
  <c r="D35" i="1" s="1"/>
  <c r="E36" i="1"/>
  <c r="E35" i="1" s="1"/>
  <c r="G36" i="1"/>
  <c r="H36" i="1"/>
  <c r="H35" i="1" s="1"/>
  <c r="I36" i="1"/>
  <c r="I35" i="1" s="1"/>
  <c r="J36" i="1"/>
  <c r="J35" i="1" s="1"/>
  <c r="F37" i="1"/>
  <c r="K37" i="1"/>
  <c r="I40" i="1"/>
  <c r="I39" i="1" s="1"/>
  <c r="I38" i="1" s="1"/>
  <c r="D41" i="1"/>
  <c r="D40" i="1" s="1"/>
  <c r="E41" i="1"/>
  <c r="E40" i="1" s="1"/>
  <c r="G41" i="1"/>
  <c r="G40" i="1" s="1"/>
  <c r="G39" i="1" s="1"/>
  <c r="H41" i="1"/>
  <c r="H40" i="1" s="1"/>
  <c r="I41" i="1"/>
  <c r="J41" i="1"/>
  <c r="J40" i="1" s="1"/>
  <c r="F42" i="1"/>
  <c r="K42" i="1" s="1"/>
  <c r="F43" i="1"/>
  <c r="K43" i="1"/>
  <c r="D44" i="1"/>
  <c r="E44" i="1"/>
  <c r="G44" i="1"/>
  <c r="H44" i="1"/>
  <c r="I44" i="1"/>
  <c r="J44" i="1"/>
  <c r="F45" i="1"/>
  <c r="K45" i="1" s="1"/>
  <c r="F46" i="1"/>
  <c r="K46" i="1"/>
  <c r="F47" i="1"/>
  <c r="K47" i="1" s="1"/>
  <c r="F48" i="1"/>
  <c r="K48" i="1" s="1"/>
  <c r="F49" i="1"/>
  <c r="K49" i="1" s="1"/>
  <c r="D51" i="1"/>
  <c r="D50" i="1" s="1"/>
  <c r="E51" i="1"/>
  <c r="E50" i="1" s="1"/>
  <c r="G51" i="1"/>
  <c r="H51" i="1"/>
  <c r="H50" i="1" s="1"/>
  <c r="I51" i="1"/>
  <c r="I50" i="1" s="1"/>
  <c r="J51" i="1"/>
  <c r="J50" i="1" s="1"/>
  <c r="F52" i="1"/>
  <c r="K52" i="1" s="1"/>
  <c r="F53" i="1"/>
  <c r="K53" i="1" s="1"/>
  <c r="I19" i="1" l="1"/>
  <c r="F51" i="1"/>
  <c r="K51" i="1" s="1"/>
  <c r="F20" i="1"/>
  <c r="K20" i="1" s="1"/>
  <c r="F44" i="1"/>
  <c r="K44" i="1" s="1"/>
  <c r="H39" i="1"/>
  <c r="H38" i="1" s="1"/>
  <c r="F16" i="1"/>
  <c r="K16" i="1" s="1"/>
  <c r="G50" i="1"/>
  <c r="F50" i="1" s="1"/>
  <c r="K50" i="1" s="1"/>
  <c r="F41" i="1"/>
  <c r="K41" i="1" s="1"/>
  <c r="F36" i="1"/>
  <c r="K36" i="1" s="1"/>
  <c r="H19" i="1"/>
  <c r="H13" i="1" s="1"/>
  <c r="H12" i="1" s="1"/>
  <c r="E19" i="1"/>
  <c r="E13" i="1" s="1"/>
  <c r="E12" i="1" s="1"/>
  <c r="E39" i="1"/>
  <c r="E38" i="1" s="1"/>
  <c r="K31" i="1"/>
  <c r="J19" i="1"/>
  <c r="D19" i="1"/>
  <c r="D13" i="1" s="1"/>
  <c r="D12" i="1" s="1"/>
  <c r="F35" i="1"/>
  <c r="K35" i="1" s="1"/>
  <c r="J39" i="1"/>
  <c r="J38" i="1" s="1"/>
  <c r="D39" i="1"/>
  <c r="D38" i="1" s="1"/>
  <c r="F17" i="3"/>
  <c r="D11" i="3"/>
  <c r="F14" i="3"/>
  <c r="K14" i="3" s="1"/>
  <c r="G13" i="3"/>
  <c r="G12" i="3" s="1"/>
  <c r="J21" i="3"/>
  <c r="J20" i="3" s="1"/>
  <c r="J11" i="3" s="1"/>
  <c r="F27" i="3"/>
  <c r="K27" i="3" s="1"/>
  <c r="F18" i="3"/>
  <c r="K18" i="3" s="1"/>
  <c r="F15" i="3"/>
  <c r="K15" i="3" s="1"/>
  <c r="G21" i="3"/>
  <c r="F23" i="3"/>
  <c r="K23" i="3" s="1"/>
  <c r="F12" i="3"/>
  <c r="K12" i="3" s="1"/>
  <c r="K17" i="3"/>
  <c r="I11" i="3"/>
  <c r="G20" i="3"/>
  <c r="F20" i="3" s="1"/>
  <c r="F21" i="3"/>
  <c r="H11" i="3"/>
  <c r="E11" i="3"/>
  <c r="F28" i="3"/>
  <c r="K28" i="3" s="1"/>
  <c r="F22" i="3"/>
  <c r="K22" i="3" s="1"/>
  <c r="F20" i="2"/>
  <c r="K20" i="2" s="1"/>
  <c r="D12" i="2"/>
  <c r="J12" i="2"/>
  <c r="I12" i="2"/>
  <c r="H14" i="2"/>
  <c r="H13" i="2" s="1"/>
  <c r="H12" i="2" s="1"/>
  <c r="G15" i="2"/>
  <c r="F16" i="2"/>
  <c r="K16" i="2" s="1"/>
  <c r="F32" i="2"/>
  <c r="K32" i="2" s="1"/>
  <c r="F17" i="2"/>
  <c r="K17" i="2" s="1"/>
  <c r="G37" i="2"/>
  <c r="G38" i="1"/>
  <c r="J13" i="1"/>
  <c r="J12" i="1" s="1"/>
  <c r="I13" i="1"/>
  <c r="I12" i="1" s="1"/>
  <c r="I11" i="1" s="1"/>
  <c r="F40" i="1"/>
  <c r="K40" i="1" s="1"/>
  <c r="G15" i="1"/>
  <c r="G19" i="1"/>
  <c r="E11" i="1" l="1"/>
  <c r="D11" i="1"/>
  <c r="H11" i="1"/>
  <c r="F39" i="1"/>
  <c r="K39" i="1" s="1"/>
  <c r="J11" i="1"/>
  <c r="F38" i="1"/>
  <c r="K38" i="1" s="1"/>
  <c r="F19" i="1"/>
  <c r="K19" i="1" s="1"/>
  <c r="F13" i="3"/>
  <c r="K13" i="3" s="1"/>
  <c r="K21" i="3"/>
  <c r="K20" i="3"/>
  <c r="G11" i="3"/>
  <c r="F11" i="3" s="1"/>
  <c r="K11" i="3" s="1"/>
  <c r="F15" i="2"/>
  <c r="K15" i="2" s="1"/>
  <c r="G14" i="2"/>
  <c r="G36" i="2"/>
  <c r="F37" i="2"/>
  <c r="K37" i="2" s="1"/>
  <c r="G14" i="1"/>
  <c r="F15" i="1"/>
  <c r="K15" i="1" s="1"/>
  <c r="G13" i="2" l="1"/>
  <c r="F14" i="2"/>
  <c r="K14" i="2" s="1"/>
  <c r="F36" i="2"/>
  <c r="K36" i="2" s="1"/>
  <c r="G35" i="2"/>
  <c r="F35" i="2" s="1"/>
  <c r="K35" i="2" s="1"/>
  <c r="F14" i="1"/>
  <c r="K14" i="1" s="1"/>
  <c r="G13" i="1"/>
  <c r="G12" i="2" l="1"/>
  <c r="F12" i="2" s="1"/>
  <c r="K12" i="2" s="1"/>
  <c r="F13" i="2"/>
  <c r="K13" i="2" s="1"/>
  <c r="F13" i="1"/>
  <c r="K13" i="1" s="1"/>
  <c r="G12" i="1"/>
  <c r="G11" i="1" l="1"/>
  <c r="F11" i="1" s="1"/>
  <c r="K11" i="1" s="1"/>
  <c r="F12" i="1"/>
  <c r="K12" i="1" s="1"/>
</calcChain>
</file>

<file path=xl/sharedStrings.xml><?xml version="1.0" encoding="utf-8"?>
<sst xmlns="http://schemas.openxmlformats.org/spreadsheetml/2006/main" count="468" uniqueCount="194">
  <si>
    <t>CONSOLIDAT CAMPULUNG MOLDOVENESC</t>
  </si>
  <si>
    <t>CUI: 4842400</t>
  </si>
  <si>
    <t xml:space="preserve"> Anexa 9</t>
  </si>
  <si>
    <t>Cont de executie - Venituri - Bugetul institutiilor publice si activitatilor finantate integral sau partial din venituri proprii</t>
  </si>
  <si>
    <t>Trimestrul: 4, Anul: 2020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</si>
  <si>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</si>
  <si>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</si>
  <si>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</si>
  <si>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</si>
  <si>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</si>
  <si>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</si>
  <si>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</si>
  <si>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</si>
  <si>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</si>
  <si>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</si>
  <si>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</si>
  <si>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</si>
  <si>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</si>
  <si>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</si>
  <si>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</si>
  <si>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</si>
  <si>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(cod 00.02+00.15+00.17+45.10+46.10+48.10)</t>
  </si>
  <si>
    <t>00.01</t>
  </si>
  <si>
    <t>2</t>
  </si>
  <si>
    <t>I.  VENITURI CURENTE ( cod 00.03+00.12)</t>
  </si>
  <si>
    <t>00.02</t>
  </si>
  <si>
    <t>11</t>
  </si>
  <si>
    <t>C.   VENITURI NEFISCALE ( cod 00.13+00.14)</t>
  </si>
  <si>
    <t>00.12</t>
  </si>
  <si>
    <t>12</t>
  </si>
  <si>
    <t>C1.  VENITURI DIN PROPRIETATE (cod 30.10)</t>
  </si>
  <si>
    <t>00.13</t>
  </si>
  <si>
    <t>13</t>
  </si>
  <si>
    <t xml:space="preserve">Venituri din proprietate  (cod 30.10.03+30.10.05+30.10.09+30.10.50) </t>
  </si>
  <si>
    <t>30.10</t>
  </si>
  <si>
    <t>15</t>
  </si>
  <si>
    <t>Venituri din concesiuni si inchirieri</t>
  </si>
  <si>
    <t>30.10.05</t>
  </si>
  <si>
    <t>16</t>
  </si>
  <si>
    <t>Alte venituri din concesiuni si inchirieri de catre institutiile publice</t>
  </si>
  <si>
    <t>30.10.05.30</t>
  </si>
  <si>
    <t>21</t>
  </si>
  <si>
    <t>Alte venituri din proprietate</t>
  </si>
  <si>
    <t>30.10.50</t>
  </si>
  <si>
    <t>24</t>
  </si>
  <si>
    <t>C2.  VANZARI DE BUNURI SI SERVICII (cod 33.10+34.10+35.10+36.10+37.10)</t>
  </si>
  <si>
    <t>00.14</t>
  </si>
  <si>
    <t>25</t>
  </si>
  <si>
    <t xml:space="preserve">Venituri din prestari de servicii si alte activitati (cod 33.10.05+33.10.08+33.10.13+33.10.14+33.10.16+33.10.17+33.10.19+33.10.21+33.10.50) </t>
  </si>
  <si>
    <t>33.10</t>
  </si>
  <si>
    <t>27</t>
  </si>
  <si>
    <t>Taxe si alte venituri in invatamnt</t>
  </si>
  <si>
    <t>33.10.05</t>
  </si>
  <si>
    <t>28</t>
  </si>
  <si>
    <t>Venituri din prestari de servicii</t>
  </si>
  <si>
    <t>33.10.08</t>
  </si>
  <si>
    <t>31</t>
  </si>
  <si>
    <t>Contributia elevilor si studentilor pentru internate, camine si cantine</t>
  </si>
  <si>
    <t>33.10.14</t>
  </si>
  <si>
    <t>32</t>
  </si>
  <si>
    <t>Venituri din valorificarea produselor obtinute din activitatea proprie sau anexa</t>
  </si>
  <si>
    <t>33.10.16</t>
  </si>
  <si>
    <t>34</t>
  </si>
  <si>
    <t>Venituri din serbari si spectacole scolare, manifestari culturale, artistice si sportive</t>
  </si>
  <si>
    <t>33.10.19</t>
  </si>
  <si>
    <t>36</t>
  </si>
  <si>
    <t>Venituri din contractele incheiate cu casele de asigurari sociale de sanatate</t>
  </si>
  <si>
    <t>33.10.21</t>
  </si>
  <si>
    <t>37</t>
  </si>
  <si>
    <t>Venituri din contractele incheiate cu directiile de sanatate publica din sume alocate de la bugetul de stat</t>
  </si>
  <si>
    <t>33.10.30</t>
  </si>
  <si>
    <t>40</t>
  </si>
  <si>
    <t>Alte venituri din prestari de servicii si alte activitati</t>
  </si>
  <si>
    <t>33.10.50</t>
  </si>
  <si>
    <t>43</t>
  </si>
  <si>
    <t>Amenzi, penalitati si confiscari (cod 35.10.50)</t>
  </si>
  <si>
    <t>35.10</t>
  </si>
  <si>
    <t>46</t>
  </si>
  <si>
    <t>Alte amenzi, penalitati si confiscari</t>
  </si>
  <si>
    <t>35.10.50</t>
  </si>
  <si>
    <t>54</t>
  </si>
  <si>
    <t>Transferuri voluntare, altele decât subvenţiile (cod 37.10.01+37.10.50)</t>
  </si>
  <si>
    <t>37.10</t>
  </si>
  <si>
    <t>55</t>
  </si>
  <si>
    <t>Donatii si sponsorizari</t>
  </si>
  <si>
    <t>37.10.01</t>
  </si>
  <si>
    <t>56</t>
  </si>
  <si>
    <t xml:space="preserve">Vărsăminte din secţiunea de funcţionare pentru finanţarea secţiunii de dezvoltare a bugetului local (cu semnul minus) </t>
  </si>
  <si>
    <t>37.10.03</t>
  </si>
  <si>
    <t>57</t>
  </si>
  <si>
    <t>Vărsăminte din secţiunea de funcţionare</t>
  </si>
  <si>
    <t>37.10.04</t>
  </si>
  <si>
    <t>59</t>
  </si>
  <si>
    <t>II. VENITURI DIN CAPITAL (cod 39.10)</t>
  </si>
  <si>
    <t>00.15</t>
  </si>
  <si>
    <t>60</t>
  </si>
  <si>
    <t>Venituri din valorificarea unor bunuri (cod 39.10.01+39.10.50)</t>
  </si>
  <si>
    <t>39.10</t>
  </si>
  <si>
    <t>61</t>
  </si>
  <si>
    <t>Venituri din valorificarea unor bunuri ale institutiilor publice</t>
  </si>
  <si>
    <t>39.10.01</t>
  </si>
  <si>
    <t>77</t>
  </si>
  <si>
    <t>IV.  SUBVENTII (cod 00.18)</t>
  </si>
  <si>
    <t>00.17</t>
  </si>
  <si>
    <t>78</t>
  </si>
  <si>
    <t>SUBVENTII DE LA ALTE NIVELE ALE ADMINISTRATIEI PUBLICE (cod 42.10+43.10)</t>
  </si>
  <si>
    <t>00.18</t>
  </si>
  <si>
    <t>79</t>
  </si>
  <si>
    <t>Subventii de la bugetul de stat (cod 00.19)</t>
  </si>
  <si>
    <t>42.10</t>
  </si>
  <si>
    <t>80</t>
  </si>
  <si>
    <t>A. De capital ( cod 42.10.11+42.10.39)</t>
  </si>
  <si>
    <t>00.19</t>
  </si>
  <si>
    <t>85</t>
  </si>
  <si>
    <t>Subventii de la bugetul de stat catre bugetele locale necesare sustinerii derularii preiectelor finantate din fonduri externe nerambursabile (FEN), postaderare, aferente perioadei de programare 2014-2020</t>
  </si>
  <si>
    <t>42.10.70</t>
  </si>
  <si>
    <t>88</t>
  </si>
  <si>
    <t>Sume alocate pentru stimulentul de risc</t>
  </si>
  <si>
    <t>42.10.82</t>
  </si>
  <si>
    <t>89</t>
  </si>
  <si>
    <t>SUBVENTII DE LA ALTE ADMINISTRATII (cod43.10.09+43.10.10+43.10.14 la 43.10.17+43.10.19+43.10.22)</t>
  </si>
  <si>
    <t>43.10</t>
  </si>
  <si>
    <t>90</t>
  </si>
  <si>
    <t>Subventii pentru institutii publice</t>
  </si>
  <si>
    <t>43.10.09</t>
  </si>
  <si>
    <t>91</t>
  </si>
  <si>
    <t>Subventii din bugetele locale pentru finantarea cheltuielilor curente din domeniul sanatatii</t>
  </si>
  <si>
    <t>43.10.10</t>
  </si>
  <si>
    <t>93</t>
  </si>
  <si>
    <t>Subventii din bugetele locale pentru finantarea cheltuielilor de capital din domeniul sanatatii</t>
  </si>
  <si>
    <t>43.10.14</t>
  </si>
  <si>
    <t>112</t>
  </si>
  <si>
    <t>Subventii din bugetul Fondului national unic de asigurări sociale de sănătate pentru acoperirea cresterilor salariale</t>
  </si>
  <si>
    <t>43.10.33</t>
  </si>
  <si>
    <t>123</t>
  </si>
  <si>
    <t>43.10.40</t>
  </si>
  <si>
    <t>203</t>
  </si>
  <si>
    <t>Sume primite de la UE/alti donatori in contul platilor efectuate si prefinantari aferente cadrului financiar 2014-2020</t>
  </si>
  <si>
    <t>48.10</t>
  </si>
  <si>
    <t>204</t>
  </si>
  <si>
    <t>Fondul European de Dezvoltare Regionala (FEDR)</t>
  </si>
  <si>
    <t>48.10.01</t>
  </si>
  <si>
    <t>205</t>
  </si>
  <si>
    <t xml:space="preserve">  Sume primite in contul platilor efectuate in anul curent</t>
  </si>
  <si>
    <t>48.10.01.01</t>
  </si>
  <si>
    <t>206</t>
  </si>
  <si>
    <t xml:space="preserve">  Sume primite in contul platilor efectuate in anii anteriori</t>
  </si>
  <si>
    <t>48.10.01.02</t>
  </si>
  <si>
    <t>PRIMAR</t>
  </si>
  <si>
    <t>NEGURĂ MIHĂIŢĂ</t>
  </si>
  <si>
    <t>DIRECTOR EXECUTIV</t>
  </si>
  <si>
    <t>FLORESCU IULIANA</t>
  </si>
  <si>
    <t>Cont de executie - Venituri - Bugetul institutiilor publice si activitatilor finantate integral sau partial din venituri proprii - sectiunea functionare</t>
  </si>
  <si>
    <t>VENITURILE SECŢIUNII DE FUNCŢIONARE - TOTAL</t>
  </si>
  <si>
    <t>53</t>
  </si>
  <si>
    <t>66</t>
  </si>
  <si>
    <t>67</t>
  </si>
  <si>
    <t>68</t>
  </si>
  <si>
    <t>69</t>
  </si>
  <si>
    <t>73</t>
  </si>
  <si>
    <t>74</t>
  </si>
  <si>
    <t>75</t>
  </si>
  <si>
    <t>76</t>
  </si>
  <si>
    <t>86</t>
  </si>
  <si>
    <t>Cont de executie - Venituri - Bugetul institutiilor publice si activitatilor finantate integral sau partial din venituri proprii - sectiunea dezvoltare</t>
  </si>
  <si>
    <t>VENITURILE SECŢIUNII DE DEZVOLTARE - TOTAL</t>
  </si>
  <si>
    <t>3</t>
  </si>
  <si>
    <t>4</t>
  </si>
  <si>
    <t>7</t>
  </si>
  <si>
    <t>8</t>
  </si>
  <si>
    <t>9</t>
  </si>
  <si>
    <t>10</t>
  </si>
  <si>
    <t>22</t>
  </si>
  <si>
    <t>23</t>
  </si>
  <si>
    <t>30</t>
  </si>
  <si>
    <t>133</t>
  </si>
  <si>
    <t>134</t>
  </si>
  <si>
    <t>135</t>
  </si>
  <si>
    <t>136</t>
  </si>
  <si>
    <t>CONSILIUL LOCAL</t>
  </si>
  <si>
    <t>MUNICIPIUL CÂMPULUNG MOLDOVENESC                                                               ANEXA NR. 2 LA HCL NR. _____/2021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</si>
  <si>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</si>
  <si>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</si>
  <si>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</si>
  <si>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</si>
  <si>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</si>
  <si>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</si>
  <si>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</si>
  <si>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</si>
  <si>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</t>
  </si>
  <si>
    <t>AL MUNICIPIULUI,</t>
  </si>
  <si>
    <t>ERHAN RODICA</t>
  </si>
  <si>
    <t>Prevederi bugetare inițiale</t>
  </si>
  <si>
    <t>Prevederi bugetare definitive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</si>
</sst>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0" fillId="0" borderId="0" xfId="0" applyNumberFormat="1"/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8"/>
  <sheetViews>
    <sheetView tabSelected="1" topLeftCell="B1" workbookViewId="0">
      <selection activeCell="D6" sqref="D6:D9"/>
    </sheetView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5" t="s">
        <v>180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5" t="s">
        <v>179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69.95" customHeight="1" x14ac:dyDescent="0.25">
      <c r="A3" s="16" t="s">
        <v>3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5">
      <c r="A4" s="17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15.75" thickBot="1" x14ac:dyDescent="0.3"/>
    <row r="6" spans="1:11" s="1" customFormat="1" ht="15.75" customHeight="1" thickBot="1" x14ac:dyDescent="0.3">
      <c r="A6" s="12" t="s">
        <v>5</v>
      </c>
      <c r="B6" s="12"/>
      <c r="C6" s="12" t="s">
        <v>7</v>
      </c>
      <c r="D6" s="18" t="s">
        <v>192</v>
      </c>
      <c r="E6" s="18" t="s">
        <v>193</v>
      </c>
      <c r="F6" s="12" t="s">
        <v>11</v>
      </c>
      <c r="G6" s="12"/>
      <c r="H6" s="12"/>
      <c r="I6" s="12" t="s">
        <v>16</v>
      </c>
      <c r="J6" s="12" t="s">
        <v>17</v>
      </c>
      <c r="K6" s="12" t="s">
        <v>18</v>
      </c>
    </row>
    <row r="7" spans="1:11" s="1" customFormat="1" ht="15.75" thickBot="1" x14ac:dyDescent="0.3">
      <c r="A7" s="12"/>
      <c r="B7" s="12"/>
      <c r="C7" s="12"/>
      <c r="D7" s="19"/>
      <c r="E7" s="19"/>
      <c r="F7" s="12" t="s">
        <v>12</v>
      </c>
      <c r="G7" s="12" t="s">
        <v>14</v>
      </c>
      <c r="H7" s="12" t="s">
        <v>15</v>
      </c>
      <c r="I7" s="12"/>
      <c r="J7" s="12"/>
      <c r="K7" s="12"/>
    </row>
    <row r="8" spans="1:11" s="1" customFormat="1" ht="15.75" thickBot="1" x14ac:dyDescent="0.3">
      <c r="A8" s="12"/>
      <c r="B8" s="12"/>
      <c r="C8" s="12"/>
      <c r="D8" s="19"/>
      <c r="E8" s="19"/>
      <c r="F8" s="12"/>
      <c r="G8" s="12"/>
      <c r="H8" s="12"/>
      <c r="I8" s="12"/>
      <c r="J8" s="12"/>
      <c r="K8" s="12"/>
    </row>
    <row r="9" spans="1:11" s="1" customFormat="1" ht="15.75" thickBot="1" x14ac:dyDescent="0.3">
      <c r="A9" s="12"/>
      <c r="B9" s="12"/>
      <c r="C9" s="12"/>
      <c r="D9" s="20"/>
      <c r="E9" s="20"/>
      <c r="F9" s="12"/>
      <c r="G9" s="12"/>
      <c r="H9" s="12"/>
      <c r="I9" s="12"/>
      <c r="J9" s="12"/>
      <c r="K9" s="12"/>
    </row>
    <row r="10" spans="1:11" s="1" customFormat="1" ht="15.75" thickBot="1" x14ac:dyDescent="0.3">
      <c r="A10" s="12" t="s">
        <v>6</v>
      </c>
      <c r="B10" s="12"/>
      <c r="C10" s="2" t="s">
        <v>8</v>
      </c>
      <c r="D10" s="2">
        <v>1</v>
      </c>
      <c r="E10" s="2">
        <v>2</v>
      </c>
      <c r="F10" s="2" t="s">
        <v>13</v>
      </c>
      <c r="G10" s="2">
        <v>4</v>
      </c>
      <c r="H10" s="2">
        <v>5</v>
      </c>
      <c r="I10" s="2">
        <v>6</v>
      </c>
      <c r="J10" s="2">
        <v>7</v>
      </c>
      <c r="K10" s="2" t="s">
        <v>19</v>
      </c>
    </row>
    <row r="11" spans="1:11" s="1" customFormat="1" ht="22.5" x14ac:dyDescent="0.25">
      <c r="A11" s="5" t="s">
        <v>20</v>
      </c>
      <c r="B11" s="5" t="s">
        <v>21</v>
      </c>
      <c r="C11" s="5" t="s">
        <v>22</v>
      </c>
      <c r="D11" s="6">
        <f>D12+D35+D38+D50</f>
        <v>39089986</v>
      </c>
      <c r="E11" s="6">
        <f>E12+E35+E38+E50</f>
        <v>42876282</v>
      </c>
      <c r="F11" s="6">
        <f t="shared" ref="F11:F53" si="0">G11+H11</f>
        <v>42575251</v>
      </c>
      <c r="G11" s="6">
        <f>G12+G35+G38+G50</f>
        <v>1347265</v>
      </c>
      <c r="H11" s="6">
        <f>H12+H35+H38+H50</f>
        <v>41227986</v>
      </c>
      <c r="I11" s="6">
        <f>I12+I35+I38+I50</f>
        <v>41697237</v>
      </c>
      <c r="J11" s="6">
        <f>J12+J35+J38+J50</f>
        <v>16683</v>
      </c>
      <c r="K11" s="6">
        <f t="shared" ref="K11:K53" si="1">F11-I11-J11</f>
        <v>861331</v>
      </c>
    </row>
    <row r="12" spans="1:11" s="1" customFormat="1" x14ac:dyDescent="0.25">
      <c r="A12" s="5" t="s">
        <v>23</v>
      </c>
      <c r="B12" s="5" t="s">
        <v>24</v>
      </c>
      <c r="C12" s="5" t="s">
        <v>25</v>
      </c>
      <c r="D12" s="6">
        <f>+D13</f>
        <v>18168386</v>
      </c>
      <c r="E12" s="6">
        <f>+E13</f>
        <v>18693327</v>
      </c>
      <c r="F12" s="6">
        <f t="shared" si="0"/>
        <v>18211225</v>
      </c>
      <c r="G12" s="6">
        <f>+G13</f>
        <v>1347265</v>
      </c>
      <c r="H12" s="6">
        <f>+H13</f>
        <v>16863960</v>
      </c>
      <c r="I12" s="6">
        <f>+I13</f>
        <v>17333211</v>
      </c>
      <c r="J12" s="6">
        <f>+J13</f>
        <v>16683</v>
      </c>
      <c r="K12" s="6">
        <f t="shared" si="1"/>
        <v>861331</v>
      </c>
    </row>
    <row r="13" spans="1:11" s="1" customFormat="1" x14ac:dyDescent="0.25">
      <c r="A13" s="5" t="s">
        <v>26</v>
      </c>
      <c r="B13" s="5" t="s">
        <v>27</v>
      </c>
      <c r="C13" s="5" t="s">
        <v>28</v>
      </c>
      <c r="D13" s="6">
        <f>D14+D19</f>
        <v>18168386</v>
      </c>
      <c r="E13" s="6">
        <f>E14+E19</f>
        <v>18693327</v>
      </c>
      <c r="F13" s="6">
        <f t="shared" si="0"/>
        <v>18211225</v>
      </c>
      <c r="G13" s="6">
        <f>G14+G19</f>
        <v>1347265</v>
      </c>
      <c r="H13" s="6">
        <f>H14+H19</f>
        <v>16863960</v>
      </c>
      <c r="I13" s="6">
        <f>I14+I19</f>
        <v>17333211</v>
      </c>
      <c r="J13" s="6">
        <f>J14+J19</f>
        <v>16683</v>
      </c>
      <c r="K13" s="6">
        <f t="shared" si="1"/>
        <v>861331</v>
      </c>
    </row>
    <row r="14" spans="1:11" s="1" customFormat="1" x14ac:dyDescent="0.25">
      <c r="A14" s="5" t="s">
        <v>29</v>
      </c>
      <c r="B14" s="5" t="s">
        <v>30</v>
      </c>
      <c r="C14" s="5" t="s">
        <v>31</v>
      </c>
      <c r="D14" s="6">
        <f>D15</f>
        <v>76291</v>
      </c>
      <c r="E14" s="6">
        <f>E15</f>
        <v>101291</v>
      </c>
      <c r="F14" s="6">
        <f t="shared" si="0"/>
        <v>94596</v>
      </c>
      <c r="G14" s="6">
        <f>G15</f>
        <v>0</v>
      </c>
      <c r="H14" s="6">
        <f>H15</f>
        <v>94596</v>
      </c>
      <c r="I14" s="6">
        <f>I15</f>
        <v>81864</v>
      </c>
      <c r="J14" s="6">
        <f>J15</f>
        <v>12732</v>
      </c>
      <c r="K14" s="6">
        <f t="shared" si="1"/>
        <v>0</v>
      </c>
    </row>
    <row r="15" spans="1:11" s="1" customFormat="1" ht="22.5" x14ac:dyDescent="0.25">
      <c r="A15" s="5" t="s">
        <v>32</v>
      </c>
      <c r="B15" s="5" t="s">
        <v>33</v>
      </c>
      <c r="C15" s="5" t="s">
        <v>34</v>
      </c>
      <c r="D15" s="6">
        <f>+D16+D18</f>
        <v>76291</v>
      </c>
      <c r="E15" s="6">
        <f>+E16+E18</f>
        <v>101291</v>
      </c>
      <c r="F15" s="6">
        <f t="shared" si="0"/>
        <v>94596</v>
      </c>
      <c r="G15" s="6">
        <f>+G16+G18</f>
        <v>0</v>
      </c>
      <c r="H15" s="6">
        <f>+H16+H18</f>
        <v>94596</v>
      </c>
      <c r="I15" s="6">
        <f>+I16+I18</f>
        <v>81864</v>
      </c>
      <c r="J15" s="6">
        <f>+J16+J18</f>
        <v>12732</v>
      </c>
      <c r="K15" s="6">
        <f t="shared" si="1"/>
        <v>0</v>
      </c>
    </row>
    <row r="16" spans="1:11" s="1" customFormat="1" x14ac:dyDescent="0.25">
      <c r="A16" s="5" t="s">
        <v>35</v>
      </c>
      <c r="B16" s="5" t="s">
        <v>36</v>
      </c>
      <c r="C16" s="5" t="s">
        <v>37</v>
      </c>
      <c r="D16" s="6">
        <f>D17</f>
        <v>76291</v>
      </c>
      <c r="E16" s="6">
        <f>E17</f>
        <v>101291</v>
      </c>
      <c r="F16" s="6">
        <f t="shared" si="0"/>
        <v>85764</v>
      </c>
      <c r="G16" s="6">
        <f>G17</f>
        <v>0</v>
      </c>
      <c r="H16" s="6">
        <f>H17</f>
        <v>85764</v>
      </c>
      <c r="I16" s="6">
        <f>I17</f>
        <v>81864</v>
      </c>
      <c r="J16" s="6">
        <f>J17</f>
        <v>3900</v>
      </c>
      <c r="K16" s="6">
        <f t="shared" si="1"/>
        <v>0</v>
      </c>
    </row>
    <row r="17" spans="1:11" s="1" customFormat="1" ht="22.5" x14ac:dyDescent="0.25">
      <c r="A17" s="5" t="s">
        <v>38</v>
      </c>
      <c r="B17" s="5" t="s">
        <v>39</v>
      </c>
      <c r="C17" s="5" t="s">
        <v>40</v>
      </c>
      <c r="D17" s="6">
        <v>76291</v>
      </c>
      <c r="E17" s="6">
        <v>101291</v>
      </c>
      <c r="F17" s="6">
        <f t="shared" si="0"/>
        <v>85764</v>
      </c>
      <c r="G17" s="6">
        <v>0</v>
      </c>
      <c r="H17" s="6">
        <v>85764</v>
      </c>
      <c r="I17" s="6">
        <v>81864</v>
      </c>
      <c r="J17" s="6">
        <v>3900</v>
      </c>
      <c r="K17" s="6">
        <f t="shared" si="1"/>
        <v>0</v>
      </c>
    </row>
    <row r="18" spans="1:11" s="1" customFormat="1" x14ac:dyDescent="0.25">
      <c r="A18" s="5" t="s">
        <v>41</v>
      </c>
      <c r="B18" s="5" t="s">
        <v>42</v>
      </c>
      <c r="C18" s="5" t="s">
        <v>43</v>
      </c>
      <c r="D18" s="6">
        <v>0</v>
      </c>
      <c r="E18" s="6">
        <v>0</v>
      </c>
      <c r="F18" s="6">
        <f t="shared" si="0"/>
        <v>8832</v>
      </c>
      <c r="G18" s="6">
        <v>0</v>
      </c>
      <c r="H18" s="6">
        <v>8832</v>
      </c>
      <c r="I18" s="6">
        <v>0</v>
      </c>
      <c r="J18" s="6">
        <v>8832</v>
      </c>
      <c r="K18" s="6">
        <f t="shared" si="1"/>
        <v>0</v>
      </c>
    </row>
    <row r="19" spans="1:11" s="1" customFormat="1" ht="22.5" x14ac:dyDescent="0.25">
      <c r="A19" s="5" t="s">
        <v>44</v>
      </c>
      <c r="B19" s="5" t="s">
        <v>45</v>
      </c>
      <c r="C19" s="5" t="s">
        <v>46</v>
      </c>
      <c r="D19" s="6">
        <f>D20+D29+D31</f>
        <v>18092095</v>
      </c>
      <c r="E19" s="6">
        <f>E20+E29+E31</f>
        <v>18592036</v>
      </c>
      <c r="F19" s="6">
        <f t="shared" si="0"/>
        <v>18116629</v>
      </c>
      <c r="G19" s="6">
        <f>G20+G29+G31</f>
        <v>1347265</v>
      </c>
      <c r="H19" s="6">
        <f>H20+H29+H31</f>
        <v>16769364</v>
      </c>
      <c r="I19" s="6">
        <f>I20+I29+I31</f>
        <v>17251347</v>
      </c>
      <c r="J19" s="6">
        <f>J20+J29+J31</f>
        <v>3951</v>
      </c>
      <c r="K19" s="6">
        <f t="shared" si="1"/>
        <v>861331</v>
      </c>
    </row>
    <row r="20" spans="1:11" s="1" customFormat="1" ht="43.5" x14ac:dyDescent="0.25">
      <c r="A20" s="5" t="s">
        <v>47</v>
      </c>
      <c r="B20" s="5" t="s">
        <v>48</v>
      </c>
      <c r="C20" s="5" t="s">
        <v>49</v>
      </c>
      <c r="D20" s="6">
        <f>+D21+D22+D23+D24+D25+D26+D27+D28</f>
        <v>18039095</v>
      </c>
      <c r="E20" s="6">
        <f>+E21+E22+E23+E24+E25+E26+E27+E28</f>
        <v>18473436</v>
      </c>
      <c r="F20" s="6">
        <f t="shared" si="0"/>
        <v>17955463</v>
      </c>
      <c r="G20" s="6">
        <f>+G21+G22+G23+G24+G25+G26+G27+G28</f>
        <v>1347265</v>
      </c>
      <c r="H20" s="6">
        <f>+H21+H22+H23+H24+H25+H26+H27+H28</f>
        <v>16608198</v>
      </c>
      <c r="I20" s="6">
        <f>+I21+I22+I23+I24+I25+I26+I27+I28</f>
        <v>17132747</v>
      </c>
      <c r="J20" s="6">
        <f>+J21+J22+J23+J24+J25+J26+J27+J28</f>
        <v>3951</v>
      </c>
      <c r="K20" s="6">
        <f t="shared" si="1"/>
        <v>818765</v>
      </c>
    </row>
    <row r="21" spans="1:11" s="1" customFormat="1" x14ac:dyDescent="0.25">
      <c r="A21" s="5" t="s">
        <v>50</v>
      </c>
      <c r="B21" s="5" t="s">
        <v>51</v>
      </c>
      <c r="C21" s="5" t="s">
        <v>52</v>
      </c>
      <c r="D21" s="6">
        <v>78291</v>
      </c>
      <c r="E21" s="6">
        <v>78291</v>
      </c>
      <c r="F21" s="6">
        <f t="shared" si="0"/>
        <v>48776</v>
      </c>
      <c r="G21" s="6">
        <v>0</v>
      </c>
      <c r="H21" s="6">
        <v>48776</v>
      </c>
      <c r="I21" s="6">
        <v>46325</v>
      </c>
      <c r="J21" s="6">
        <v>2451</v>
      </c>
      <c r="K21" s="6">
        <f t="shared" si="1"/>
        <v>0</v>
      </c>
    </row>
    <row r="22" spans="1:11" s="1" customFormat="1" x14ac:dyDescent="0.25">
      <c r="A22" s="5" t="s">
        <v>53</v>
      </c>
      <c r="B22" s="5" t="s">
        <v>54</v>
      </c>
      <c r="C22" s="5" t="s">
        <v>55</v>
      </c>
      <c r="D22" s="6">
        <v>267000</v>
      </c>
      <c r="E22" s="6">
        <v>207000</v>
      </c>
      <c r="F22" s="6">
        <f t="shared" si="0"/>
        <v>169329</v>
      </c>
      <c r="G22" s="6">
        <v>3610</v>
      </c>
      <c r="H22" s="6">
        <v>165719</v>
      </c>
      <c r="I22" s="6">
        <v>165858</v>
      </c>
      <c r="J22" s="6">
        <v>0</v>
      </c>
      <c r="K22" s="6">
        <f t="shared" si="1"/>
        <v>3471</v>
      </c>
    </row>
    <row r="23" spans="1:11" s="1" customFormat="1" ht="22.5" x14ac:dyDescent="0.25">
      <c r="A23" s="5" t="s">
        <v>56</v>
      </c>
      <c r="B23" s="5" t="s">
        <v>57</v>
      </c>
      <c r="C23" s="5" t="s">
        <v>58</v>
      </c>
      <c r="D23" s="6">
        <v>497804</v>
      </c>
      <c r="E23" s="6">
        <v>497804</v>
      </c>
      <c r="F23" s="6">
        <f t="shared" si="0"/>
        <v>189382</v>
      </c>
      <c r="G23" s="6">
        <v>0</v>
      </c>
      <c r="H23" s="6">
        <v>189382</v>
      </c>
      <c r="I23" s="6">
        <v>187882</v>
      </c>
      <c r="J23" s="6">
        <v>1500</v>
      </c>
      <c r="K23" s="6">
        <f t="shared" si="1"/>
        <v>0</v>
      </c>
    </row>
    <row r="24" spans="1:11" s="1" customFormat="1" ht="22.5" x14ac:dyDescent="0.25">
      <c r="A24" s="5" t="s">
        <v>59</v>
      </c>
      <c r="B24" s="5" t="s">
        <v>60</v>
      </c>
      <c r="C24" s="5" t="s">
        <v>61</v>
      </c>
      <c r="D24" s="6">
        <v>15000</v>
      </c>
      <c r="E24" s="6">
        <v>15000</v>
      </c>
      <c r="F24" s="6">
        <f t="shared" si="0"/>
        <v>11282</v>
      </c>
      <c r="G24" s="6">
        <v>0</v>
      </c>
      <c r="H24" s="6">
        <v>11282</v>
      </c>
      <c r="I24" s="6">
        <v>11282</v>
      </c>
      <c r="J24" s="6">
        <v>0</v>
      </c>
      <c r="K24" s="6">
        <f t="shared" si="1"/>
        <v>0</v>
      </c>
    </row>
    <row r="25" spans="1:11" s="1" customFormat="1" ht="22.5" x14ac:dyDescent="0.25">
      <c r="A25" s="5" t="s">
        <v>62</v>
      </c>
      <c r="B25" s="5" t="s">
        <v>63</v>
      </c>
      <c r="C25" s="5" t="s">
        <v>64</v>
      </c>
      <c r="D25" s="6">
        <v>5000</v>
      </c>
      <c r="E25" s="6">
        <v>10341</v>
      </c>
      <c r="F25" s="6">
        <f t="shared" si="0"/>
        <v>5341</v>
      </c>
      <c r="G25" s="6">
        <v>0</v>
      </c>
      <c r="H25" s="6">
        <v>5341</v>
      </c>
      <c r="I25" s="6">
        <v>5341</v>
      </c>
      <c r="J25" s="6">
        <v>0</v>
      </c>
      <c r="K25" s="6">
        <f t="shared" si="1"/>
        <v>0</v>
      </c>
    </row>
    <row r="26" spans="1:11" s="1" customFormat="1" ht="22.5" x14ac:dyDescent="0.25">
      <c r="A26" s="5" t="s">
        <v>65</v>
      </c>
      <c r="B26" s="5" t="s">
        <v>66</v>
      </c>
      <c r="C26" s="5" t="s">
        <v>67</v>
      </c>
      <c r="D26" s="6">
        <v>15000000</v>
      </c>
      <c r="E26" s="6">
        <v>15875000</v>
      </c>
      <c r="F26" s="6">
        <f t="shared" si="0"/>
        <v>15708542</v>
      </c>
      <c r="G26" s="6">
        <v>1238293</v>
      </c>
      <c r="H26" s="6">
        <v>14470249</v>
      </c>
      <c r="I26" s="6">
        <v>14992897</v>
      </c>
      <c r="J26" s="6">
        <v>0</v>
      </c>
      <c r="K26" s="6">
        <f t="shared" si="1"/>
        <v>715645</v>
      </c>
    </row>
    <row r="27" spans="1:11" s="1" customFormat="1" ht="33" x14ac:dyDescent="0.25">
      <c r="A27" s="5" t="s">
        <v>68</v>
      </c>
      <c r="B27" s="5" t="s">
        <v>69</v>
      </c>
      <c r="C27" s="5" t="s">
        <v>70</v>
      </c>
      <c r="D27" s="6">
        <v>2176000</v>
      </c>
      <c r="E27" s="6">
        <v>1782000</v>
      </c>
      <c r="F27" s="6">
        <f t="shared" si="0"/>
        <v>1822811</v>
      </c>
      <c r="G27" s="6">
        <v>105362</v>
      </c>
      <c r="H27" s="6">
        <v>1717449</v>
      </c>
      <c r="I27" s="6">
        <v>1723162</v>
      </c>
      <c r="J27" s="6">
        <v>0</v>
      </c>
      <c r="K27" s="6">
        <f t="shared" si="1"/>
        <v>99649</v>
      </c>
    </row>
    <row r="28" spans="1:11" s="1" customFormat="1" ht="22.5" x14ac:dyDescent="0.25">
      <c r="A28" s="5" t="s">
        <v>71</v>
      </c>
      <c r="B28" s="5" t="s">
        <v>72</v>
      </c>
      <c r="C28" s="5" t="s">
        <v>73</v>
      </c>
      <c r="D28" s="6">
        <v>0</v>
      </c>
      <c r="E28" s="6">
        <v>8000</v>
      </c>
      <c r="F28" s="6">
        <f t="shared" si="0"/>
        <v>0</v>
      </c>
      <c r="G28" s="6">
        <v>0</v>
      </c>
      <c r="H28" s="6">
        <v>0</v>
      </c>
      <c r="I28" s="6">
        <v>0</v>
      </c>
      <c r="J28" s="6">
        <v>0</v>
      </c>
      <c r="K28" s="6">
        <f t="shared" si="1"/>
        <v>0</v>
      </c>
    </row>
    <row r="29" spans="1:11" s="1" customFormat="1" x14ac:dyDescent="0.25">
      <c r="A29" s="5" t="s">
        <v>74</v>
      </c>
      <c r="B29" s="5" t="s">
        <v>75</v>
      </c>
      <c r="C29" s="5" t="s">
        <v>76</v>
      </c>
      <c r="D29" s="6">
        <f>+D30</f>
        <v>0</v>
      </c>
      <c r="E29" s="6">
        <f>+E30</f>
        <v>0</v>
      </c>
      <c r="F29" s="6">
        <f t="shared" si="0"/>
        <v>42566</v>
      </c>
      <c r="G29" s="6">
        <f>+G30</f>
        <v>0</v>
      </c>
      <c r="H29" s="6">
        <f>+H30</f>
        <v>42566</v>
      </c>
      <c r="I29" s="6">
        <f>+I30</f>
        <v>0</v>
      </c>
      <c r="J29" s="6">
        <f>+J30</f>
        <v>0</v>
      </c>
      <c r="K29" s="6">
        <f t="shared" si="1"/>
        <v>42566</v>
      </c>
    </row>
    <row r="30" spans="1:11" s="1" customFormat="1" x14ac:dyDescent="0.25">
      <c r="A30" s="5" t="s">
        <v>77</v>
      </c>
      <c r="B30" s="5" t="s">
        <v>78</v>
      </c>
      <c r="C30" s="5" t="s">
        <v>79</v>
      </c>
      <c r="D30" s="6">
        <v>0</v>
      </c>
      <c r="E30" s="6">
        <v>0</v>
      </c>
      <c r="F30" s="6">
        <f t="shared" si="0"/>
        <v>42566</v>
      </c>
      <c r="G30" s="6">
        <v>0</v>
      </c>
      <c r="H30" s="6">
        <v>42566</v>
      </c>
      <c r="I30" s="6">
        <v>0</v>
      </c>
      <c r="J30" s="6">
        <v>0</v>
      </c>
      <c r="K30" s="6">
        <f t="shared" si="1"/>
        <v>42566</v>
      </c>
    </row>
    <row r="31" spans="1:11" s="1" customFormat="1" ht="22.5" x14ac:dyDescent="0.25">
      <c r="A31" s="5" t="s">
        <v>80</v>
      </c>
      <c r="B31" s="5" t="s">
        <v>81</v>
      </c>
      <c r="C31" s="5" t="s">
        <v>82</v>
      </c>
      <c r="D31" s="6">
        <f>D32+D33+D34</f>
        <v>53000</v>
      </c>
      <c r="E31" s="6">
        <f>E32+E33+E34</f>
        <v>118600</v>
      </c>
      <c r="F31" s="6">
        <f t="shared" si="0"/>
        <v>118600</v>
      </c>
      <c r="G31" s="6">
        <f>G32+G33+G34</f>
        <v>0</v>
      </c>
      <c r="H31" s="6">
        <f>H32+H33+H34</f>
        <v>118600</v>
      </c>
      <c r="I31" s="6">
        <f>I32+I33+I34</f>
        <v>118600</v>
      </c>
      <c r="J31" s="6">
        <f>J32+J33+J34</f>
        <v>0</v>
      </c>
      <c r="K31" s="6">
        <f t="shared" si="1"/>
        <v>0</v>
      </c>
    </row>
    <row r="32" spans="1:11" s="1" customFormat="1" x14ac:dyDescent="0.25">
      <c r="A32" s="5" t="s">
        <v>83</v>
      </c>
      <c r="B32" s="5" t="s">
        <v>84</v>
      </c>
      <c r="C32" s="5" t="s">
        <v>85</v>
      </c>
      <c r="D32" s="6">
        <v>53000</v>
      </c>
      <c r="E32" s="6">
        <v>118600</v>
      </c>
      <c r="F32" s="6">
        <f t="shared" si="0"/>
        <v>118600</v>
      </c>
      <c r="G32" s="6">
        <v>0</v>
      </c>
      <c r="H32" s="6">
        <v>118600</v>
      </c>
      <c r="I32" s="6">
        <v>118600</v>
      </c>
      <c r="J32" s="6">
        <v>0</v>
      </c>
      <c r="K32" s="6">
        <f t="shared" si="1"/>
        <v>0</v>
      </c>
    </row>
    <row r="33" spans="1:11" s="1" customFormat="1" ht="33" x14ac:dyDescent="0.25">
      <c r="A33" s="5" t="s">
        <v>86</v>
      </c>
      <c r="B33" s="5" t="s">
        <v>87</v>
      </c>
      <c r="C33" s="5" t="s">
        <v>88</v>
      </c>
      <c r="D33" s="6">
        <v>-150000</v>
      </c>
      <c r="E33" s="6">
        <v>-443100</v>
      </c>
      <c r="F33" s="6">
        <f t="shared" si="0"/>
        <v>-424852</v>
      </c>
      <c r="G33" s="6">
        <v>0</v>
      </c>
      <c r="H33" s="6">
        <v>-424852</v>
      </c>
      <c r="I33" s="6">
        <v>-424852</v>
      </c>
      <c r="J33" s="6">
        <v>0</v>
      </c>
      <c r="K33" s="6">
        <f t="shared" si="1"/>
        <v>0</v>
      </c>
    </row>
    <row r="34" spans="1:11" s="1" customFormat="1" x14ac:dyDescent="0.25">
      <c r="A34" s="5" t="s">
        <v>89</v>
      </c>
      <c r="B34" s="5" t="s">
        <v>90</v>
      </c>
      <c r="C34" s="5" t="s">
        <v>91</v>
      </c>
      <c r="D34" s="6">
        <v>150000</v>
      </c>
      <c r="E34" s="6">
        <v>443100</v>
      </c>
      <c r="F34" s="6">
        <f t="shared" si="0"/>
        <v>424852</v>
      </c>
      <c r="G34" s="6">
        <v>0</v>
      </c>
      <c r="H34" s="6">
        <v>424852</v>
      </c>
      <c r="I34" s="6">
        <v>424852</v>
      </c>
      <c r="J34" s="6">
        <v>0</v>
      </c>
      <c r="K34" s="6">
        <f t="shared" si="1"/>
        <v>0</v>
      </c>
    </row>
    <row r="35" spans="1:11" s="1" customFormat="1" x14ac:dyDescent="0.25">
      <c r="A35" s="5" t="s">
        <v>92</v>
      </c>
      <c r="B35" s="5" t="s">
        <v>93</v>
      </c>
      <c r="C35" s="5" t="s">
        <v>94</v>
      </c>
      <c r="D35" s="6">
        <f>D36</f>
        <v>0</v>
      </c>
      <c r="E35" s="6">
        <f>E36</f>
        <v>630</v>
      </c>
      <c r="F35" s="6">
        <f t="shared" si="0"/>
        <v>1789</v>
      </c>
      <c r="G35" s="6">
        <f t="shared" ref="G35:J36" si="2">G36</f>
        <v>0</v>
      </c>
      <c r="H35" s="6">
        <f t="shared" si="2"/>
        <v>1789</v>
      </c>
      <c r="I35" s="6">
        <f t="shared" si="2"/>
        <v>1789</v>
      </c>
      <c r="J35" s="6">
        <f t="shared" si="2"/>
        <v>0</v>
      </c>
      <c r="K35" s="6">
        <f t="shared" si="1"/>
        <v>0</v>
      </c>
    </row>
    <row r="36" spans="1:11" s="1" customFormat="1" ht="22.5" x14ac:dyDescent="0.25">
      <c r="A36" s="5" t="s">
        <v>95</v>
      </c>
      <c r="B36" s="5" t="s">
        <v>96</v>
      </c>
      <c r="C36" s="5" t="s">
        <v>97</v>
      </c>
      <c r="D36" s="6">
        <f>D37</f>
        <v>0</v>
      </c>
      <c r="E36" s="6">
        <f>E37</f>
        <v>630</v>
      </c>
      <c r="F36" s="6">
        <f t="shared" si="0"/>
        <v>1789</v>
      </c>
      <c r="G36" s="6">
        <f t="shared" si="2"/>
        <v>0</v>
      </c>
      <c r="H36" s="6">
        <f t="shared" si="2"/>
        <v>1789</v>
      </c>
      <c r="I36" s="6">
        <f t="shared" si="2"/>
        <v>1789</v>
      </c>
      <c r="J36" s="6">
        <f t="shared" si="2"/>
        <v>0</v>
      </c>
      <c r="K36" s="6">
        <f t="shared" si="1"/>
        <v>0</v>
      </c>
    </row>
    <row r="37" spans="1:11" s="1" customFormat="1" ht="22.5" x14ac:dyDescent="0.25">
      <c r="A37" s="5" t="s">
        <v>98</v>
      </c>
      <c r="B37" s="5" t="s">
        <v>99</v>
      </c>
      <c r="C37" s="5" t="s">
        <v>100</v>
      </c>
      <c r="D37" s="6">
        <v>0</v>
      </c>
      <c r="E37" s="6">
        <v>630</v>
      </c>
      <c r="F37" s="6">
        <f t="shared" si="0"/>
        <v>1789</v>
      </c>
      <c r="G37" s="6">
        <v>0</v>
      </c>
      <c r="H37" s="6">
        <v>1789</v>
      </c>
      <c r="I37" s="6">
        <v>1789</v>
      </c>
      <c r="J37" s="6">
        <v>0</v>
      </c>
      <c r="K37" s="6">
        <f t="shared" si="1"/>
        <v>0</v>
      </c>
    </row>
    <row r="38" spans="1:11" s="1" customFormat="1" x14ac:dyDescent="0.25">
      <c r="A38" s="5" t="s">
        <v>101</v>
      </c>
      <c r="B38" s="5" t="s">
        <v>102</v>
      </c>
      <c r="C38" s="5" t="s">
        <v>103</v>
      </c>
      <c r="D38" s="6">
        <f>D39</f>
        <v>20905200</v>
      </c>
      <c r="E38" s="6">
        <f>E39</f>
        <v>24165925</v>
      </c>
      <c r="F38" s="6">
        <f t="shared" si="0"/>
        <v>24351250</v>
      </c>
      <c r="G38" s="6">
        <f>G39</f>
        <v>0</v>
      </c>
      <c r="H38" s="6">
        <f>H39</f>
        <v>24351250</v>
      </c>
      <c r="I38" s="6">
        <f>I39</f>
        <v>24351250</v>
      </c>
      <c r="J38" s="6">
        <f>J39</f>
        <v>0</v>
      </c>
      <c r="K38" s="6">
        <f t="shared" si="1"/>
        <v>0</v>
      </c>
    </row>
    <row r="39" spans="1:11" s="1" customFormat="1" ht="22.5" x14ac:dyDescent="0.25">
      <c r="A39" s="5" t="s">
        <v>104</v>
      </c>
      <c r="B39" s="5" t="s">
        <v>105</v>
      </c>
      <c r="C39" s="5" t="s">
        <v>106</v>
      </c>
      <c r="D39" s="6">
        <f>D40+D44</f>
        <v>20905200</v>
      </c>
      <c r="E39" s="6">
        <f>E40+E44</f>
        <v>24165925</v>
      </c>
      <c r="F39" s="6">
        <f t="shared" si="0"/>
        <v>24351250</v>
      </c>
      <c r="G39" s="6">
        <f>G40+G44</f>
        <v>0</v>
      </c>
      <c r="H39" s="6">
        <f>H40+H44</f>
        <v>24351250</v>
      </c>
      <c r="I39" s="6">
        <f>I40+I44</f>
        <v>24351250</v>
      </c>
      <c r="J39" s="6">
        <f>J40+J44</f>
        <v>0</v>
      </c>
      <c r="K39" s="6">
        <f t="shared" si="1"/>
        <v>0</v>
      </c>
    </row>
    <row r="40" spans="1:11" s="1" customFormat="1" x14ac:dyDescent="0.25">
      <c r="A40" s="5" t="s">
        <v>107</v>
      </c>
      <c r="B40" s="5" t="s">
        <v>108</v>
      </c>
      <c r="C40" s="5" t="s">
        <v>109</v>
      </c>
      <c r="D40" s="6">
        <f>D41</f>
        <v>4200</v>
      </c>
      <c r="E40" s="6">
        <f>E41</f>
        <v>9200</v>
      </c>
      <c r="F40" s="6">
        <f t="shared" si="0"/>
        <v>9395</v>
      </c>
      <c r="G40" s="6">
        <f>G41</f>
        <v>0</v>
      </c>
      <c r="H40" s="6">
        <f>H41</f>
        <v>9395</v>
      </c>
      <c r="I40" s="6">
        <f>I41</f>
        <v>9395</v>
      </c>
      <c r="J40" s="6">
        <f>J41</f>
        <v>0</v>
      </c>
      <c r="K40" s="6">
        <f t="shared" si="1"/>
        <v>0</v>
      </c>
    </row>
    <row r="41" spans="1:11" s="1" customFormat="1" x14ac:dyDescent="0.25">
      <c r="A41" s="5" t="s">
        <v>110</v>
      </c>
      <c r="B41" s="5" t="s">
        <v>111</v>
      </c>
      <c r="C41" s="5" t="s">
        <v>112</v>
      </c>
      <c r="D41" s="6">
        <f>+D42+D43</f>
        <v>4200</v>
      </c>
      <c r="E41" s="6">
        <f>+E42+E43</f>
        <v>9200</v>
      </c>
      <c r="F41" s="6">
        <f t="shared" si="0"/>
        <v>9395</v>
      </c>
      <c r="G41" s="6">
        <f>+G42+G43</f>
        <v>0</v>
      </c>
      <c r="H41" s="6">
        <f>+H42+H43</f>
        <v>9395</v>
      </c>
      <c r="I41" s="6">
        <f>+I42+I43</f>
        <v>9395</v>
      </c>
      <c r="J41" s="6">
        <f>+J42+J43</f>
        <v>0</v>
      </c>
      <c r="K41" s="6">
        <f t="shared" si="1"/>
        <v>0</v>
      </c>
    </row>
    <row r="42" spans="1:11" s="1" customFormat="1" ht="54" x14ac:dyDescent="0.25">
      <c r="A42" s="5" t="s">
        <v>113</v>
      </c>
      <c r="B42" s="5" t="s">
        <v>114</v>
      </c>
      <c r="C42" s="5" t="s">
        <v>115</v>
      </c>
      <c r="D42" s="6">
        <v>4200</v>
      </c>
      <c r="E42" s="6">
        <v>4200</v>
      </c>
      <c r="F42" s="6">
        <f t="shared" si="0"/>
        <v>4395</v>
      </c>
      <c r="G42" s="6">
        <v>0</v>
      </c>
      <c r="H42" s="6">
        <v>4395</v>
      </c>
      <c r="I42" s="6">
        <v>4395</v>
      </c>
      <c r="J42" s="6">
        <v>0</v>
      </c>
      <c r="K42" s="6">
        <f t="shared" si="1"/>
        <v>0</v>
      </c>
    </row>
    <row r="43" spans="1:11" s="1" customFormat="1" x14ac:dyDescent="0.25">
      <c r="A43" s="5" t="s">
        <v>116</v>
      </c>
      <c r="B43" s="5" t="s">
        <v>117</v>
      </c>
      <c r="C43" s="5" t="s">
        <v>118</v>
      </c>
      <c r="D43" s="6">
        <v>0</v>
      </c>
      <c r="E43" s="6">
        <v>5000</v>
      </c>
      <c r="F43" s="6">
        <f t="shared" si="0"/>
        <v>5000</v>
      </c>
      <c r="G43" s="6">
        <v>0</v>
      </c>
      <c r="H43" s="6">
        <v>5000</v>
      </c>
      <c r="I43" s="6">
        <v>5000</v>
      </c>
      <c r="J43" s="6">
        <v>0</v>
      </c>
      <c r="K43" s="6">
        <f t="shared" si="1"/>
        <v>0</v>
      </c>
    </row>
    <row r="44" spans="1:11" s="1" customFormat="1" ht="33" x14ac:dyDescent="0.25">
      <c r="A44" s="5" t="s">
        <v>119</v>
      </c>
      <c r="B44" s="5" t="s">
        <v>120</v>
      </c>
      <c r="C44" s="5" t="s">
        <v>121</v>
      </c>
      <c r="D44" s="6">
        <f>D45+D46+D47+D48+D49</f>
        <v>20901000</v>
      </c>
      <c r="E44" s="6">
        <f>E45+E46+E47+E48+E49</f>
        <v>24156725</v>
      </c>
      <c r="F44" s="6">
        <f t="shared" si="0"/>
        <v>24341855</v>
      </c>
      <c r="G44" s="6">
        <f>G45+G46+G47+G48+G49</f>
        <v>0</v>
      </c>
      <c r="H44" s="6">
        <f>H45+H46+H47+H48+H49</f>
        <v>24341855</v>
      </c>
      <c r="I44" s="6">
        <f>I45+I46+I47+I48+I49</f>
        <v>24341855</v>
      </c>
      <c r="J44" s="6">
        <f>J45+J46+J47+J48+J49</f>
        <v>0</v>
      </c>
      <c r="K44" s="6">
        <f t="shared" si="1"/>
        <v>0</v>
      </c>
    </row>
    <row r="45" spans="1:11" s="1" customFormat="1" x14ac:dyDescent="0.25">
      <c r="A45" s="5" t="s">
        <v>122</v>
      </c>
      <c r="B45" s="5" t="s">
        <v>123</v>
      </c>
      <c r="C45" s="5" t="s">
        <v>124</v>
      </c>
      <c r="D45" s="6">
        <v>600000</v>
      </c>
      <c r="E45" s="6">
        <v>782000</v>
      </c>
      <c r="F45" s="6">
        <f t="shared" si="0"/>
        <v>756367</v>
      </c>
      <c r="G45" s="6">
        <v>0</v>
      </c>
      <c r="H45" s="6">
        <v>756367</v>
      </c>
      <c r="I45" s="6">
        <v>756367</v>
      </c>
      <c r="J45" s="6">
        <v>0</v>
      </c>
      <c r="K45" s="6">
        <f t="shared" si="1"/>
        <v>0</v>
      </c>
    </row>
    <row r="46" spans="1:11" s="1" customFormat="1" ht="22.5" x14ac:dyDescent="0.25">
      <c r="A46" s="5" t="s">
        <v>125</v>
      </c>
      <c r="B46" s="5" t="s">
        <v>126</v>
      </c>
      <c r="C46" s="5" t="s">
        <v>127</v>
      </c>
      <c r="D46" s="6">
        <v>321000</v>
      </c>
      <c r="E46" s="6">
        <v>858505</v>
      </c>
      <c r="F46" s="6">
        <f t="shared" si="0"/>
        <v>839940</v>
      </c>
      <c r="G46" s="6">
        <v>0</v>
      </c>
      <c r="H46" s="6">
        <v>839940</v>
      </c>
      <c r="I46" s="6">
        <v>839940</v>
      </c>
      <c r="J46" s="6">
        <v>0</v>
      </c>
      <c r="K46" s="6">
        <f t="shared" si="1"/>
        <v>0</v>
      </c>
    </row>
    <row r="47" spans="1:11" s="1" customFormat="1" ht="22.5" x14ac:dyDescent="0.25">
      <c r="A47" s="5" t="s">
        <v>128</v>
      </c>
      <c r="B47" s="5" t="s">
        <v>129</v>
      </c>
      <c r="C47" s="5" t="s">
        <v>130</v>
      </c>
      <c r="D47" s="6">
        <v>600000</v>
      </c>
      <c r="E47" s="6">
        <v>1195495</v>
      </c>
      <c r="F47" s="6">
        <f t="shared" si="0"/>
        <v>1129559</v>
      </c>
      <c r="G47" s="6">
        <v>0</v>
      </c>
      <c r="H47" s="6">
        <v>1129559</v>
      </c>
      <c r="I47" s="6">
        <v>1129559</v>
      </c>
      <c r="J47" s="6">
        <v>0</v>
      </c>
      <c r="K47" s="6">
        <f t="shared" si="1"/>
        <v>0</v>
      </c>
    </row>
    <row r="48" spans="1:11" s="1" customFormat="1" ht="33" x14ac:dyDescent="0.25">
      <c r="A48" s="5" t="s">
        <v>131</v>
      </c>
      <c r="B48" s="5" t="s">
        <v>132</v>
      </c>
      <c r="C48" s="5" t="s">
        <v>133</v>
      </c>
      <c r="D48" s="6">
        <v>19380000</v>
      </c>
      <c r="E48" s="6">
        <v>20843225</v>
      </c>
      <c r="F48" s="6">
        <f t="shared" si="0"/>
        <v>21130989</v>
      </c>
      <c r="G48" s="6">
        <v>0</v>
      </c>
      <c r="H48" s="6">
        <v>21130989</v>
      </c>
      <c r="I48" s="6">
        <v>21130989</v>
      </c>
      <c r="J48" s="6">
        <v>0</v>
      </c>
      <c r="K48" s="6">
        <f t="shared" si="1"/>
        <v>0</v>
      </c>
    </row>
    <row r="49" spans="1:11" s="1" customFormat="1" x14ac:dyDescent="0.25">
      <c r="A49" s="5" t="s">
        <v>134</v>
      </c>
      <c r="B49" s="5" t="s">
        <v>117</v>
      </c>
      <c r="C49" s="5" t="s">
        <v>135</v>
      </c>
      <c r="D49" s="6">
        <v>0</v>
      </c>
      <c r="E49" s="6">
        <v>477500</v>
      </c>
      <c r="F49" s="6">
        <f t="shared" si="0"/>
        <v>485000</v>
      </c>
      <c r="G49" s="6">
        <v>0</v>
      </c>
      <c r="H49" s="6">
        <v>485000</v>
      </c>
      <c r="I49" s="6">
        <v>485000</v>
      </c>
      <c r="J49" s="6">
        <v>0</v>
      </c>
      <c r="K49" s="6">
        <f t="shared" si="1"/>
        <v>0</v>
      </c>
    </row>
    <row r="50" spans="1:11" s="1" customFormat="1" ht="33" x14ac:dyDescent="0.25">
      <c r="A50" s="5" t="s">
        <v>136</v>
      </c>
      <c r="B50" s="5" t="s">
        <v>137</v>
      </c>
      <c r="C50" s="5" t="s">
        <v>138</v>
      </c>
      <c r="D50" s="6">
        <f>D51</f>
        <v>16400</v>
      </c>
      <c r="E50" s="6">
        <f>E51</f>
        <v>16400</v>
      </c>
      <c r="F50" s="6">
        <f t="shared" si="0"/>
        <v>10987</v>
      </c>
      <c r="G50" s="6">
        <f>G51</f>
        <v>0</v>
      </c>
      <c r="H50" s="6">
        <f>H51</f>
        <v>10987</v>
      </c>
      <c r="I50" s="6">
        <f>I51</f>
        <v>10987</v>
      </c>
      <c r="J50" s="6">
        <f>J51</f>
        <v>0</v>
      </c>
      <c r="K50" s="6">
        <f t="shared" si="1"/>
        <v>0</v>
      </c>
    </row>
    <row r="51" spans="1:11" s="1" customFormat="1" ht="22.5" x14ac:dyDescent="0.25">
      <c r="A51" s="5" t="s">
        <v>139</v>
      </c>
      <c r="B51" s="5" t="s">
        <v>140</v>
      </c>
      <c r="C51" s="5" t="s">
        <v>141</v>
      </c>
      <c r="D51" s="6">
        <f>D52+D53</f>
        <v>16400</v>
      </c>
      <c r="E51" s="6">
        <f>E52+E53</f>
        <v>16400</v>
      </c>
      <c r="F51" s="6">
        <f t="shared" si="0"/>
        <v>10987</v>
      </c>
      <c r="G51" s="6">
        <f>G52+G53</f>
        <v>0</v>
      </c>
      <c r="H51" s="6">
        <f>H52+H53</f>
        <v>10987</v>
      </c>
      <c r="I51" s="6">
        <f>I52+I53</f>
        <v>10987</v>
      </c>
      <c r="J51" s="6">
        <f>J52+J53</f>
        <v>0</v>
      </c>
      <c r="K51" s="6">
        <f t="shared" si="1"/>
        <v>0</v>
      </c>
    </row>
    <row r="52" spans="1:11" s="1" customFormat="1" ht="22.5" x14ac:dyDescent="0.25">
      <c r="A52" s="5" t="s">
        <v>142</v>
      </c>
      <c r="B52" s="5" t="s">
        <v>143</v>
      </c>
      <c r="C52" s="5" t="s">
        <v>144</v>
      </c>
      <c r="D52" s="6">
        <v>16400</v>
      </c>
      <c r="E52" s="6">
        <v>16400</v>
      </c>
      <c r="F52" s="6">
        <f t="shared" si="0"/>
        <v>0</v>
      </c>
      <c r="G52" s="6">
        <v>0</v>
      </c>
      <c r="H52" s="6">
        <v>0</v>
      </c>
      <c r="I52" s="6">
        <v>0</v>
      </c>
      <c r="J52" s="6">
        <v>0</v>
      </c>
      <c r="K52" s="6">
        <f t="shared" si="1"/>
        <v>0</v>
      </c>
    </row>
    <row r="53" spans="1:11" s="1" customFormat="1" ht="22.5" x14ac:dyDescent="0.25">
      <c r="A53" s="5" t="s">
        <v>145</v>
      </c>
      <c r="B53" s="5" t="s">
        <v>146</v>
      </c>
      <c r="C53" s="5" t="s">
        <v>147</v>
      </c>
      <c r="D53" s="6">
        <v>0</v>
      </c>
      <c r="E53" s="6">
        <v>0</v>
      </c>
      <c r="F53" s="6">
        <f t="shared" si="0"/>
        <v>10987</v>
      </c>
      <c r="G53" s="6">
        <v>0</v>
      </c>
      <c r="H53" s="6">
        <v>10987</v>
      </c>
      <c r="I53" s="6">
        <v>10987</v>
      </c>
      <c r="J53" s="6">
        <v>0</v>
      </c>
      <c r="K53" s="6">
        <f t="shared" si="1"/>
        <v>0</v>
      </c>
    </row>
    <row r="54" spans="1:11" s="1" customFormat="1" x14ac:dyDescent="0.25">
      <c r="A54" s="3"/>
      <c r="B54" s="3"/>
      <c r="C54" s="3"/>
      <c r="D54" s="4"/>
      <c r="E54" s="4"/>
      <c r="F54" s="4"/>
      <c r="G54" s="4"/>
      <c r="H54" s="4"/>
      <c r="I54" s="4"/>
      <c r="J54" s="4"/>
      <c r="K54" s="4"/>
    </row>
    <row r="56" spans="1:11" x14ac:dyDescent="0.25">
      <c r="B56" s="13" t="s">
        <v>181</v>
      </c>
      <c r="C56" s="13"/>
      <c r="D56" s="13"/>
      <c r="E56" s="13"/>
      <c r="F56" s="13"/>
      <c r="G56" s="13"/>
      <c r="H56" s="13"/>
      <c r="I56" s="13"/>
      <c r="J56" s="13"/>
    </row>
    <row r="59" spans="1:11" ht="22.5" x14ac:dyDescent="0.25">
      <c r="B59" s="5" t="s">
        <v>153</v>
      </c>
      <c r="C59" s="5" t="s">
        <v>22</v>
      </c>
      <c r="D59" s="6">
        <f>D60+D82</f>
        <v>38319386</v>
      </c>
      <c r="E59" s="6">
        <f>E60+E82</f>
        <v>41216457</v>
      </c>
      <c r="F59" s="6">
        <f t="shared" ref="F59:F91" si="3">G59+H59</f>
        <v>41003669</v>
      </c>
      <c r="G59" s="6">
        <f>G60+G82</f>
        <v>1347265</v>
      </c>
      <c r="H59" s="6">
        <f>H60+H82</f>
        <v>39656404</v>
      </c>
      <c r="I59" s="6">
        <f>I60+I82</f>
        <v>40125655</v>
      </c>
    </row>
    <row r="60" spans="1:11" x14ac:dyDescent="0.25">
      <c r="B60" s="5" t="s">
        <v>24</v>
      </c>
      <c r="C60" s="5" t="s">
        <v>25</v>
      </c>
      <c r="D60" s="6">
        <f>+D61</f>
        <v>18018386</v>
      </c>
      <c r="E60" s="6">
        <f>+E61</f>
        <v>18250227</v>
      </c>
      <c r="F60" s="6">
        <f t="shared" si="3"/>
        <v>17786373</v>
      </c>
      <c r="G60" s="6">
        <f>+G61</f>
        <v>1347265</v>
      </c>
      <c r="H60" s="6">
        <f>+H61</f>
        <v>16439108</v>
      </c>
      <c r="I60" s="6">
        <f>+I61</f>
        <v>16908359</v>
      </c>
    </row>
    <row r="61" spans="1:11" x14ac:dyDescent="0.25">
      <c r="B61" s="5" t="s">
        <v>27</v>
      </c>
      <c r="C61" s="5" t="s">
        <v>28</v>
      </c>
      <c r="D61" s="6">
        <f>D62+D67</f>
        <v>18018386</v>
      </c>
      <c r="E61" s="6">
        <f>E62+E67</f>
        <v>18250227</v>
      </c>
      <c r="F61" s="6">
        <f t="shared" si="3"/>
        <v>17786373</v>
      </c>
      <c r="G61" s="6">
        <f>G62+G67</f>
        <v>1347265</v>
      </c>
      <c r="H61" s="6">
        <f>H62+H67</f>
        <v>16439108</v>
      </c>
      <c r="I61" s="6">
        <f>I62+I67</f>
        <v>16908359</v>
      </c>
    </row>
    <row r="62" spans="1:11" x14ac:dyDescent="0.25">
      <c r="B62" s="5" t="s">
        <v>30</v>
      </c>
      <c r="C62" s="5" t="s">
        <v>31</v>
      </c>
      <c r="D62" s="6">
        <f>D63</f>
        <v>76291</v>
      </c>
      <c r="E62" s="6">
        <f>E63</f>
        <v>101291</v>
      </c>
      <c r="F62" s="6">
        <f t="shared" si="3"/>
        <v>94596</v>
      </c>
      <c r="G62" s="6">
        <f>G63</f>
        <v>0</v>
      </c>
      <c r="H62" s="6">
        <f>H63</f>
        <v>94596</v>
      </c>
      <c r="I62" s="6">
        <f>I63</f>
        <v>81864</v>
      </c>
    </row>
    <row r="63" spans="1:11" ht="22.5" x14ac:dyDescent="0.25">
      <c r="B63" s="5" t="s">
        <v>33</v>
      </c>
      <c r="C63" s="5" t="s">
        <v>34</v>
      </c>
      <c r="D63" s="6">
        <f>+D64+D66</f>
        <v>76291</v>
      </c>
      <c r="E63" s="6">
        <f>+E64+E66</f>
        <v>101291</v>
      </c>
      <c r="F63" s="6">
        <f t="shared" si="3"/>
        <v>94596</v>
      </c>
      <c r="G63" s="6">
        <f>+G64+G66</f>
        <v>0</v>
      </c>
      <c r="H63" s="6">
        <f>+H64+H66</f>
        <v>94596</v>
      </c>
      <c r="I63" s="6">
        <f>+I64+I66</f>
        <v>81864</v>
      </c>
    </row>
    <row r="64" spans="1:11" x14ac:dyDescent="0.25">
      <c r="B64" s="5" t="s">
        <v>36</v>
      </c>
      <c r="C64" s="5" t="s">
        <v>37</v>
      </c>
      <c r="D64" s="6">
        <f>D65</f>
        <v>76291</v>
      </c>
      <c r="E64" s="6">
        <f>E65</f>
        <v>101291</v>
      </c>
      <c r="F64" s="6">
        <f t="shared" si="3"/>
        <v>85764</v>
      </c>
      <c r="G64" s="6">
        <f>G65</f>
        <v>0</v>
      </c>
      <c r="H64" s="6">
        <f>H65</f>
        <v>85764</v>
      </c>
      <c r="I64" s="6">
        <f>I65</f>
        <v>81864</v>
      </c>
    </row>
    <row r="65" spans="2:9" ht="22.5" x14ac:dyDescent="0.25">
      <c r="B65" s="5" t="s">
        <v>39</v>
      </c>
      <c r="C65" s="5" t="s">
        <v>40</v>
      </c>
      <c r="D65" s="6">
        <v>76291</v>
      </c>
      <c r="E65" s="6">
        <v>101291</v>
      </c>
      <c r="F65" s="6">
        <f t="shared" si="3"/>
        <v>85764</v>
      </c>
      <c r="G65" s="6">
        <v>0</v>
      </c>
      <c r="H65" s="6">
        <v>85764</v>
      </c>
      <c r="I65" s="6">
        <v>81864</v>
      </c>
    </row>
    <row r="66" spans="2:9" x14ac:dyDescent="0.25">
      <c r="B66" s="5" t="s">
        <v>42</v>
      </c>
      <c r="C66" s="5" t="s">
        <v>43</v>
      </c>
      <c r="D66" s="6">
        <v>0</v>
      </c>
      <c r="E66" s="6">
        <v>0</v>
      </c>
      <c r="F66" s="6">
        <f t="shared" si="3"/>
        <v>8832</v>
      </c>
      <c r="G66" s="6">
        <v>0</v>
      </c>
      <c r="H66" s="6">
        <v>8832</v>
      </c>
      <c r="I66" s="6">
        <v>0</v>
      </c>
    </row>
    <row r="67" spans="2:9" ht="22.5" x14ac:dyDescent="0.25">
      <c r="B67" s="5" t="s">
        <v>45</v>
      </c>
      <c r="C67" s="5" t="s">
        <v>46</v>
      </c>
      <c r="D67" s="6">
        <f>D68+D77+D79</f>
        <v>17942095</v>
      </c>
      <c r="E67" s="6">
        <f>E68+E77+E79</f>
        <v>18148936</v>
      </c>
      <c r="F67" s="6">
        <f t="shared" si="3"/>
        <v>17691777</v>
      </c>
      <c r="G67" s="6">
        <f>G68+G77+G79</f>
        <v>1347265</v>
      </c>
      <c r="H67" s="6">
        <f>H68+H77+H79</f>
        <v>16344512</v>
      </c>
      <c r="I67" s="6">
        <f>I68+I77+I79</f>
        <v>16826495</v>
      </c>
    </row>
    <row r="68" spans="2:9" ht="43.5" x14ac:dyDescent="0.25">
      <c r="B68" s="5" t="s">
        <v>48</v>
      </c>
      <c r="C68" s="5" t="s">
        <v>49</v>
      </c>
      <c r="D68" s="6">
        <f>+D69+D70+D71+D72+D73+D74+D75+D76</f>
        <v>18039095</v>
      </c>
      <c r="E68" s="6">
        <f>+E69+E70+E71+E72+E73+E74+E75+E76</f>
        <v>18473436</v>
      </c>
      <c r="F68" s="6">
        <f t="shared" si="3"/>
        <v>17955463</v>
      </c>
      <c r="G68" s="6">
        <f>+G69+G70+G71+G72+G73+G74+G75+G76</f>
        <v>1347265</v>
      </c>
      <c r="H68" s="6">
        <f>+H69+H70+H71+H72+H73+H74+H75+H76</f>
        <v>16608198</v>
      </c>
      <c r="I68" s="6">
        <f>+I69+I70+I71+I72+I73+I74+I75+I76</f>
        <v>17132747</v>
      </c>
    </row>
    <row r="69" spans="2:9" x14ac:dyDescent="0.25">
      <c r="B69" s="5" t="s">
        <v>51</v>
      </c>
      <c r="C69" s="5" t="s">
        <v>52</v>
      </c>
      <c r="D69" s="6">
        <v>78291</v>
      </c>
      <c r="E69" s="6">
        <v>78291</v>
      </c>
      <c r="F69" s="6">
        <f t="shared" si="3"/>
        <v>48776</v>
      </c>
      <c r="G69" s="6">
        <v>0</v>
      </c>
      <c r="H69" s="6">
        <v>48776</v>
      </c>
      <c r="I69" s="6">
        <v>46325</v>
      </c>
    </row>
    <row r="70" spans="2:9" x14ac:dyDescent="0.25">
      <c r="B70" s="5" t="s">
        <v>54</v>
      </c>
      <c r="C70" s="5" t="s">
        <v>55</v>
      </c>
      <c r="D70" s="6">
        <v>267000</v>
      </c>
      <c r="E70" s="6">
        <v>207000</v>
      </c>
      <c r="F70" s="6">
        <f t="shared" si="3"/>
        <v>169329</v>
      </c>
      <c r="G70" s="6">
        <v>3610</v>
      </c>
      <c r="H70" s="6">
        <v>165719</v>
      </c>
      <c r="I70" s="6">
        <v>165858</v>
      </c>
    </row>
    <row r="71" spans="2:9" ht="22.5" x14ac:dyDescent="0.25">
      <c r="B71" s="5" t="s">
        <v>57</v>
      </c>
      <c r="C71" s="5" t="s">
        <v>58</v>
      </c>
      <c r="D71" s="6">
        <v>497804</v>
      </c>
      <c r="E71" s="6">
        <v>497804</v>
      </c>
      <c r="F71" s="6">
        <f t="shared" si="3"/>
        <v>189382</v>
      </c>
      <c r="G71" s="6">
        <v>0</v>
      </c>
      <c r="H71" s="6">
        <v>189382</v>
      </c>
      <c r="I71" s="6">
        <v>187882</v>
      </c>
    </row>
    <row r="72" spans="2:9" ht="22.5" x14ac:dyDescent="0.25">
      <c r="B72" s="5" t="s">
        <v>60</v>
      </c>
      <c r="C72" s="5" t="s">
        <v>61</v>
      </c>
      <c r="D72" s="6">
        <v>15000</v>
      </c>
      <c r="E72" s="6">
        <v>15000</v>
      </c>
      <c r="F72" s="6">
        <f t="shared" si="3"/>
        <v>11282</v>
      </c>
      <c r="G72" s="6">
        <v>0</v>
      </c>
      <c r="H72" s="6">
        <v>11282</v>
      </c>
      <c r="I72" s="6">
        <v>11282</v>
      </c>
    </row>
    <row r="73" spans="2:9" ht="22.5" x14ac:dyDescent="0.25">
      <c r="B73" s="5" t="s">
        <v>63</v>
      </c>
      <c r="C73" s="5" t="s">
        <v>64</v>
      </c>
      <c r="D73" s="6">
        <v>5000</v>
      </c>
      <c r="E73" s="6">
        <v>10341</v>
      </c>
      <c r="F73" s="6">
        <f t="shared" si="3"/>
        <v>5341</v>
      </c>
      <c r="G73" s="6">
        <v>0</v>
      </c>
      <c r="H73" s="6">
        <v>5341</v>
      </c>
      <c r="I73" s="6">
        <v>5341</v>
      </c>
    </row>
    <row r="74" spans="2:9" ht="22.5" x14ac:dyDescent="0.25">
      <c r="B74" s="5" t="s">
        <v>66</v>
      </c>
      <c r="C74" s="5" t="s">
        <v>67</v>
      </c>
      <c r="D74" s="6">
        <v>15000000</v>
      </c>
      <c r="E74" s="6">
        <v>15875000</v>
      </c>
      <c r="F74" s="6">
        <f t="shared" si="3"/>
        <v>15708542</v>
      </c>
      <c r="G74" s="6">
        <v>1238293</v>
      </c>
      <c r="H74" s="6">
        <v>14470249</v>
      </c>
      <c r="I74" s="6">
        <v>14992897</v>
      </c>
    </row>
    <row r="75" spans="2:9" ht="33" x14ac:dyDescent="0.25">
      <c r="B75" s="5" t="s">
        <v>69</v>
      </c>
      <c r="C75" s="5" t="s">
        <v>70</v>
      </c>
      <c r="D75" s="6">
        <v>2176000</v>
      </c>
      <c r="E75" s="6">
        <v>1782000</v>
      </c>
      <c r="F75" s="6">
        <f t="shared" si="3"/>
        <v>1822811</v>
      </c>
      <c r="G75" s="6">
        <v>105362</v>
      </c>
      <c r="H75" s="6">
        <v>1717449</v>
      </c>
      <c r="I75" s="6">
        <v>1723162</v>
      </c>
    </row>
    <row r="76" spans="2:9" ht="22.5" x14ac:dyDescent="0.25">
      <c r="B76" s="5" t="s">
        <v>72</v>
      </c>
      <c r="C76" s="5" t="s">
        <v>73</v>
      </c>
      <c r="D76" s="6">
        <v>0</v>
      </c>
      <c r="E76" s="6">
        <v>8000</v>
      </c>
      <c r="F76" s="6">
        <f t="shared" si="3"/>
        <v>0</v>
      </c>
      <c r="G76" s="6">
        <v>0</v>
      </c>
      <c r="H76" s="6">
        <v>0</v>
      </c>
      <c r="I76" s="6">
        <v>0</v>
      </c>
    </row>
    <row r="77" spans="2:9" x14ac:dyDescent="0.25">
      <c r="B77" s="5" t="s">
        <v>75</v>
      </c>
      <c r="C77" s="5" t="s">
        <v>76</v>
      </c>
      <c r="D77" s="6">
        <f>+D78</f>
        <v>0</v>
      </c>
      <c r="E77" s="6">
        <f>+E78</f>
        <v>0</v>
      </c>
      <c r="F77" s="6">
        <f t="shared" si="3"/>
        <v>42566</v>
      </c>
      <c r="G77" s="6">
        <f>+G78</f>
        <v>0</v>
      </c>
      <c r="H77" s="6">
        <f>+H78</f>
        <v>42566</v>
      </c>
      <c r="I77" s="6">
        <f>+I78</f>
        <v>0</v>
      </c>
    </row>
    <row r="78" spans="2:9" x14ac:dyDescent="0.25">
      <c r="B78" s="5" t="s">
        <v>78</v>
      </c>
      <c r="C78" s="5" t="s">
        <v>79</v>
      </c>
      <c r="D78" s="6">
        <v>0</v>
      </c>
      <c r="E78" s="6">
        <v>0</v>
      </c>
      <c r="F78" s="6">
        <f t="shared" si="3"/>
        <v>42566</v>
      </c>
      <c r="G78" s="6">
        <v>0</v>
      </c>
      <c r="H78" s="6">
        <v>42566</v>
      </c>
      <c r="I78" s="6">
        <v>0</v>
      </c>
    </row>
    <row r="79" spans="2:9" ht="22.5" x14ac:dyDescent="0.25">
      <c r="B79" s="5" t="s">
        <v>81</v>
      </c>
      <c r="C79" s="5" t="s">
        <v>82</v>
      </c>
      <c r="D79" s="6">
        <f>D80+D81</f>
        <v>-97000</v>
      </c>
      <c r="E79" s="6">
        <f>E80+E81</f>
        <v>-324500</v>
      </c>
      <c r="F79" s="6">
        <f t="shared" si="3"/>
        <v>-306252</v>
      </c>
      <c r="G79" s="6">
        <f>G80+G81</f>
        <v>0</v>
      </c>
      <c r="H79" s="6">
        <f>H80+H81</f>
        <v>-306252</v>
      </c>
      <c r="I79" s="6">
        <f>I80+I81</f>
        <v>-306252</v>
      </c>
    </row>
    <row r="80" spans="2:9" x14ac:dyDescent="0.25">
      <c r="B80" s="5" t="s">
        <v>84</v>
      </c>
      <c r="C80" s="5" t="s">
        <v>85</v>
      </c>
      <c r="D80" s="6">
        <v>53000</v>
      </c>
      <c r="E80" s="6">
        <v>118600</v>
      </c>
      <c r="F80" s="6">
        <f t="shared" si="3"/>
        <v>118600</v>
      </c>
      <c r="G80" s="6">
        <v>0</v>
      </c>
      <c r="H80" s="6">
        <v>118600</v>
      </c>
      <c r="I80" s="6">
        <v>118600</v>
      </c>
    </row>
    <row r="81" spans="2:9" ht="33" x14ac:dyDescent="0.25">
      <c r="B81" s="5" t="s">
        <v>87</v>
      </c>
      <c r="C81" s="5" t="s">
        <v>88</v>
      </c>
      <c r="D81" s="6">
        <v>-150000</v>
      </c>
      <c r="E81" s="6">
        <v>-443100</v>
      </c>
      <c r="F81" s="6">
        <f t="shared" si="3"/>
        <v>-424852</v>
      </c>
      <c r="G81" s="6">
        <v>0</v>
      </c>
      <c r="H81" s="6">
        <v>-424852</v>
      </c>
      <c r="I81" s="6">
        <v>-424852</v>
      </c>
    </row>
    <row r="82" spans="2:9" x14ac:dyDescent="0.25">
      <c r="B82" s="5" t="s">
        <v>102</v>
      </c>
      <c r="C82" s="5" t="s">
        <v>103</v>
      </c>
      <c r="D82" s="6">
        <f>D83</f>
        <v>20301000</v>
      </c>
      <c r="E82" s="6">
        <f>E83</f>
        <v>22966230</v>
      </c>
      <c r="F82" s="6">
        <f t="shared" si="3"/>
        <v>23217296</v>
      </c>
      <c r="G82" s="6">
        <f>G83</f>
        <v>0</v>
      </c>
      <c r="H82" s="6">
        <f>H83</f>
        <v>23217296</v>
      </c>
      <c r="I82" s="6">
        <f>I83</f>
        <v>23217296</v>
      </c>
    </row>
    <row r="83" spans="2:9" ht="22.5" x14ac:dyDescent="0.25">
      <c r="B83" s="5" t="s">
        <v>105</v>
      </c>
      <c r="C83" s="5" t="s">
        <v>106</v>
      </c>
      <c r="D83" s="6">
        <f>D84+D87</f>
        <v>20301000</v>
      </c>
      <c r="E83" s="6">
        <f>E84+E87</f>
        <v>22966230</v>
      </c>
      <c r="F83" s="6">
        <f t="shared" si="3"/>
        <v>23217296</v>
      </c>
      <c r="G83" s="6">
        <f>G84+G87</f>
        <v>0</v>
      </c>
      <c r="H83" s="6">
        <f>H84+H87</f>
        <v>23217296</v>
      </c>
      <c r="I83" s="6">
        <f>I84+I87</f>
        <v>23217296</v>
      </c>
    </row>
    <row r="84" spans="2:9" x14ac:dyDescent="0.25">
      <c r="B84" s="5" t="s">
        <v>108</v>
      </c>
      <c r="C84" s="5" t="s">
        <v>109</v>
      </c>
      <c r="D84" s="6">
        <f>D85</f>
        <v>0</v>
      </c>
      <c r="E84" s="6">
        <f>E85</f>
        <v>5000</v>
      </c>
      <c r="F84" s="6">
        <f t="shared" si="3"/>
        <v>5000</v>
      </c>
      <c r="G84" s="6">
        <f>G85</f>
        <v>0</v>
      </c>
      <c r="H84" s="6">
        <f>H85</f>
        <v>5000</v>
      </c>
      <c r="I84" s="6">
        <f>I85</f>
        <v>5000</v>
      </c>
    </row>
    <row r="85" spans="2:9" x14ac:dyDescent="0.25">
      <c r="B85" s="5" t="s">
        <v>111</v>
      </c>
      <c r="C85" s="5" t="s">
        <v>112</v>
      </c>
      <c r="D85" s="6">
        <f>+D86</f>
        <v>0</v>
      </c>
      <c r="E85" s="6">
        <f>+E86</f>
        <v>5000</v>
      </c>
      <c r="F85" s="6">
        <f t="shared" si="3"/>
        <v>5000</v>
      </c>
      <c r="G85" s="6">
        <f>+G86</f>
        <v>0</v>
      </c>
      <c r="H85" s="6">
        <f>+H86</f>
        <v>5000</v>
      </c>
      <c r="I85" s="6">
        <f>+I86</f>
        <v>5000</v>
      </c>
    </row>
    <row r="86" spans="2:9" x14ac:dyDescent="0.25">
      <c r="B86" s="5" t="s">
        <v>117</v>
      </c>
      <c r="C86" s="5" t="s">
        <v>118</v>
      </c>
      <c r="D86" s="6">
        <v>0</v>
      </c>
      <c r="E86" s="6">
        <v>5000</v>
      </c>
      <c r="F86" s="6">
        <f t="shared" si="3"/>
        <v>5000</v>
      </c>
      <c r="G86" s="6">
        <v>0</v>
      </c>
      <c r="H86" s="6">
        <v>5000</v>
      </c>
      <c r="I86" s="6">
        <v>5000</v>
      </c>
    </row>
    <row r="87" spans="2:9" ht="33" x14ac:dyDescent="0.25">
      <c r="B87" s="5" t="s">
        <v>120</v>
      </c>
      <c r="C87" s="5" t="s">
        <v>121</v>
      </c>
      <c r="D87" s="6">
        <f>D88+D89+D90+D91</f>
        <v>20301000</v>
      </c>
      <c r="E87" s="6">
        <f>E88+E89+E90+E91</f>
        <v>22961230</v>
      </c>
      <c r="F87" s="6">
        <f t="shared" si="3"/>
        <v>23212296</v>
      </c>
      <c r="G87" s="6">
        <f>G88+G89+G90+G91</f>
        <v>0</v>
      </c>
      <c r="H87" s="6">
        <f>H88+H89+H90+H91</f>
        <v>23212296</v>
      </c>
      <c r="I87" s="6">
        <f>I88+I89+I90+I91</f>
        <v>23212296</v>
      </c>
    </row>
    <row r="88" spans="2:9" x14ac:dyDescent="0.25">
      <c r="B88" s="5" t="s">
        <v>123</v>
      </c>
      <c r="C88" s="5" t="s">
        <v>124</v>
      </c>
      <c r="D88" s="6">
        <v>600000</v>
      </c>
      <c r="E88" s="6">
        <v>782000</v>
      </c>
      <c r="F88" s="6">
        <f t="shared" si="3"/>
        <v>756367</v>
      </c>
      <c r="G88" s="6">
        <v>0</v>
      </c>
      <c r="H88" s="6">
        <v>756367</v>
      </c>
      <c r="I88" s="6">
        <v>756367</v>
      </c>
    </row>
    <row r="89" spans="2:9" ht="22.5" x14ac:dyDescent="0.25">
      <c r="B89" s="5" t="s">
        <v>126</v>
      </c>
      <c r="C89" s="5" t="s">
        <v>127</v>
      </c>
      <c r="D89" s="6">
        <v>321000</v>
      </c>
      <c r="E89" s="6">
        <v>858505</v>
      </c>
      <c r="F89" s="6">
        <f t="shared" si="3"/>
        <v>839940</v>
      </c>
      <c r="G89" s="6">
        <v>0</v>
      </c>
      <c r="H89" s="6">
        <v>839940</v>
      </c>
      <c r="I89" s="6">
        <v>839940</v>
      </c>
    </row>
    <row r="90" spans="2:9" ht="33" x14ac:dyDescent="0.25">
      <c r="B90" s="5" t="s">
        <v>132</v>
      </c>
      <c r="C90" s="5" t="s">
        <v>133</v>
      </c>
      <c r="D90" s="6">
        <v>19380000</v>
      </c>
      <c r="E90" s="6">
        <v>20843225</v>
      </c>
      <c r="F90" s="6">
        <f t="shared" si="3"/>
        <v>21130989</v>
      </c>
      <c r="G90" s="6">
        <v>0</v>
      </c>
      <c r="H90" s="6">
        <v>21130989</v>
      </c>
      <c r="I90" s="6">
        <v>21130989</v>
      </c>
    </row>
    <row r="91" spans="2:9" x14ac:dyDescent="0.25">
      <c r="B91" s="5" t="s">
        <v>117</v>
      </c>
      <c r="C91" s="5" t="s">
        <v>135</v>
      </c>
      <c r="D91" s="6">
        <v>0</v>
      </c>
      <c r="E91" s="6">
        <v>477500</v>
      </c>
      <c r="F91" s="6">
        <f t="shared" si="3"/>
        <v>485000</v>
      </c>
      <c r="G91" s="6">
        <v>0</v>
      </c>
      <c r="H91" s="6">
        <v>485000</v>
      </c>
      <c r="I91" s="6">
        <v>485000</v>
      </c>
    </row>
    <row r="94" spans="2:9" x14ac:dyDescent="0.25">
      <c r="B94" s="14" t="s">
        <v>182</v>
      </c>
      <c r="C94" s="14"/>
      <c r="D94" s="14"/>
      <c r="E94" s="14"/>
      <c r="F94" s="14"/>
      <c r="G94" s="14"/>
      <c r="H94" s="14"/>
      <c r="I94" s="14"/>
    </row>
    <row r="97" spans="1:20" ht="22.5" x14ac:dyDescent="0.25">
      <c r="B97" s="5" t="s">
        <v>165</v>
      </c>
      <c r="C97" s="5" t="s">
        <v>22</v>
      </c>
      <c r="D97" s="6">
        <f>D98+D103+D106+D113</f>
        <v>770600</v>
      </c>
      <c r="E97" s="6">
        <f>E98+E103+E106+E113</f>
        <v>1659825</v>
      </c>
      <c r="F97" s="6">
        <f t="shared" ref="F97:F116" si="4">G97+H97</f>
        <v>1571582</v>
      </c>
      <c r="G97" s="6">
        <f>G98+G103+G106+G113</f>
        <v>0</v>
      </c>
      <c r="H97" s="6">
        <f>H98+H103+H106+H113</f>
        <v>1571582</v>
      </c>
      <c r="I97" s="6">
        <f>I98+I103+I106+I113</f>
        <v>1571582</v>
      </c>
    </row>
    <row r="98" spans="1:20" x14ac:dyDescent="0.25">
      <c r="B98" s="5" t="s">
        <v>24</v>
      </c>
      <c r="C98" s="5" t="s">
        <v>25</v>
      </c>
      <c r="D98" s="6">
        <f t="shared" ref="D98:E101" si="5">+D99</f>
        <v>150000</v>
      </c>
      <c r="E98" s="6">
        <f t="shared" si="5"/>
        <v>443100</v>
      </c>
      <c r="F98" s="6">
        <f t="shared" si="4"/>
        <v>424852</v>
      </c>
      <c r="G98" s="6">
        <f t="shared" ref="G98:I101" si="6">+G99</f>
        <v>0</v>
      </c>
      <c r="H98" s="6">
        <f t="shared" si="6"/>
        <v>424852</v>
      </c>
      <c r="I98" s="6">
        <f t="shared" si="6"/>
        <v>424852</v>
      </c>
    </row>
    <row r="99" spans="1:20" x14ac:dyDescent="0.25">
      <c r="B99" s="5" t="s">
        <v>27</v>
      </c>
      <c r="C99" s="5" t="s">
        <v>28</v>
      </c>
      <c r="D99" s="6">
        <f t="shared" si="5"/>
        <v>150000</v>
      </c>
      <c r="E99" s="6">
        <f t="shared" si="5"/>
        <v>443100</v>
      </c>
      <c r="F99" s="6">
        <f t="shared" si="4"/>
        <v>424852</v>
      </c>
      <c r="G99" s="6">
        <f t="shared" si="6"/>
        <v>0</v>
      </c>
      <c r="H99" s="6">
        <f t="shared" si="6"/>
        <v>424852</v>
      </c>
      <c r="I99" s="6">
        <f t="shared" si="6"/>
        <v>424852</v>
      </c>
    </row>
    <row r="100" spans="1:20" ht="22.5" x14ac:dyDescent="0.25">
      <c r="B100" s="5" t="s">
        <v>45</v>
      </c>
      <c r="C100" s="5" t="s">
        <v>46</v>
      </c>
      <c r="D100" s="6">
        <f t="shared" si="5"/>
        <v>150000</v>
      </c>
      <c r="E100" s="6">
        <f t="shared" si="5"/>
        <v>443100</v>
      </c>
      <c r="F100" s="6">
        <f t="shared" si="4"/>
        <v>424852</v>
      </c>
      <c r="G100" s="6">
        <f t="shared" si="6"/>
        <v>0</v>
      </c>
      <c r="H100" s="6">
        <f t="shared" si="6"/>
        <v>424852</v>
      </c>
      <c r="I100" s="6">
        <f t="shared" si="6"/>
        <v>424852</v>
      </c>
    </row>
    <row r="101" spans="1:20" ht="22.5" x14ac:dyDescent="0.25">
      <c r="B101" s="5" t="s">
        <v>81</v>
      </c>
      <c r="C101" s="5" t="s">
        <v>82</v>
      </c>
      <c r="D101" s="6">
        <f t="shared" si="5"/>
        <v>150000</v>
      </c>
      <c r="E101" s="6">
        <f t="shared" si="5"/>
        <v>443100</v>
      </c>
      <c r="F101" s="6">
        <f t="shared" si="4"/>
        <v>424852</v>
      </c>
      <c r="G101" s="6">
        <f t="shared" si="6"/>
        <v>0</v>
      </c>
      <c r="H101" s="6">
        <f t="shared" si="6"/>
        <v>424852</v>
      </c>
      <c r="I101" s="6">
        <f t="shared" si="6"/>
        <v>424852</v>
      </c>
    </row>
    <row r="102" spans="1:20" x14ac:dyDescent="0.25">
      <c r="B102" s="5" t="s">
        <v>90</v>
      </c>
      <c r="C102" s="5" t="s">
        <v>91</v>
      </c>
      <c r="D102" s="6">
        <v>150000</v>
      </c>
      <c r="E102" s="6">
        <v>443100</v>
      </c>
      <c r="F102" s="6">
        <f t="shared" si="4"/>
        <v>424852</v>
      </c>
      <c r="G102" s="6">
        <v>0</v>
      </c>
      <c r="H102" s="6">
        <v>424852</v>
      </c>
      <c r="I102" s="6">
        <v>424852</v>
      </c>
    </row>
    <row r="103" spans="1:20" x14ac:dyDescent="0.25">
      <c r="B103" s="5" t="s">
        <v>93</v>
      </c>
      <c r="C103" s="5" t="s">
        <v>94</v>
      </c>
      <c r="D103" s="6">
        <f>D104</f>
        <v>0</v>
      </c>
      <c r="E103" s="6">
        <f>E104</f>
        <v>630</v>
      </c>
      <c r="F103" s="6">
        <f t="shared" si="4"/>
        <v>1789</v>
      </c>
      <c r="G103" s="6">
        <f t="shared" ref="G103:I104" si="7">G104</f>
        <v>0</v>
      </c>
      <c r="H103" s="6">
        <f t="shared" si="7"/>
        <v>1789</v>
      </c>
      <c r="I103" s="6">
        <f t="shared" si="7"/>
        <v>1789</v>
      </c>
    </row>
    <row r="104" spans="1:20" ht="22.5" x14ac:dyDescent="0.25">
      <c r="B104" s="5" t="s">
        <v>96</v>
      </c>
      <c r="C104" s="5" t="s">
        <v>97</v>
      </c>
      <c r="D104" s="6">
        <f>D105</f>
        <v>0</v>
      </c>
      <c r="E104" s="6">
        <f>E105</f>
        <v>630</v>
      </c>
      <c r="F104" s="6">
        <f t="shared" si="4"/>
        <v>1789</v>
      </c>
      <c r="G104" s="6">
        <f t="shared" si="7"/>
        <v>0</v>
      </c>
      <c r="H104" s="6">
        <f t="shared" si="7"/>
        <v>1789</v>
      </c>
      <c r="I104" s="6">
        <f t="shared" si="7"/>
        <v>1789</v>
      </c>
    </row>
    <row r="105" spans="1:20" ht="22.5" x14ac:dyDescent="0.25">
      <c r="B105" s="5" t="s">
        <v>99</v>
      </c>
      <c r="C105" s="5" t="s">
        <v>100</v>
      </c>
      <c r="D105" s="6">
        <v>0</v>
      </c>
      <c r="E105" s="6">
        <v>630</v>
      </c>
      <c r="F105" s="6">
        <f t="shared" si="4"/>
        <v>1789</v>
      </c>
      <c r="G105" s="6">
        <v>0</v>
      </c>
      <c r="H105" s="6">
        <v>1789</v>
      </c>
      <c r="I105" s="6">
        <v>1789</v>
      </c>
    </row>
    <row r="106" spans="1:20" x14ac:dyDescent="0.25">
      <c r="B106" s="5" t="s">
        <v>102</v>
      </c>
      <c r="C106" s="5" t="s">
        <v>103</v>
      </c>
      <c r="D106" s="6">
        <f>D107</f>
        <v>604200</v>
      </c>
      <c r="E106" s="6">
        <f>E107</f>
        <v>1199695</v>
      </c>
      <c r="F106" s="6">
        <f t="shared" si="4"/>
        <v>1133954</v>
      </c>
      <c r="G106" s="6">
        <f>G107</f>
        <v>0</v>
      </c>
      <c r="H106" s="6">
        <f>H107</f>
        <v>1133954</v>
      </c>
      <c r="I106" s="6">
        <f>I107</f>
        <v>1133954</v>
      </c>
    </row>
    <row r="107" spans="1:20" ht="22.5" x14ac:dyDescent="0.25">
      <c r="B107" s="5" t="s">
        <v>105</v>
      </c>
      <c r="C107" s="5" t="s">
        <v>106</v>
      </c>
      <c r="D107" s="6">
        <f>D108+D111</f>
        <v>604200</v>
      </c>
      <c r="E107" s="6">
        <f>E108+E111</f>
        <v>1199695</v>
      </c>
      <c r="F107" s="6">
        <f t="shared" si="4"/>
        <v>1133954</v>
      </c>
      <c r="G107" s="6">
        <f>G108+G111</f>
        <v>0</v>
      </c>
      <c r="H107" s="6">
        <f>H108+H111</f>
        <v>1133954</v>
      </c>
      <c r="I107" s="6">
        <f>I108+I111</f>
        <v>1133954</v>
      </c>
    </row>
    <row r="108" spans="1:20" x14ac:dyDescent="0.25">
      <c r="A108" s="7"/>
      <c r="B108" s="5" t="s">
        <v>108</v>
      </c>
      <c r="C108" s="5" t="s">
        <v>109</v>
      </c>
      <c r="D108" s="6">
        <f>D109</f>
        <v>4200</v>
      </c>
      <c r="E108" s="6">
        <f>E109</f>
        <v>4200</v>
      </c>
      <c r="F108" s="6">
        <f t="shared" si="4"/>
        <v>4395</v>
      </c>
      <c r="G108" s="6">
        <f>G109</f>
        <v>0</v>
      </c>
      <c r="H108" s="6">
        <f>H109</f>
        <v>4395</v>
      </c>
      <c r="I108" s="6">
        <f>I109</f>
        <v>4395</v>
      </c>
      <c r="J108" s="7"/>
      <c r="K108" s="7"/>
      <c r="L108" s="7"/>
      <c r="Q108" s="7"/>
      <c r="R108" s="7"/>
      <c r="S108" s="7"/>
      <c r="T108" s="7"/>
    </row>
    <row r="109" spans="1:20" x14ac:dyDescent="0.25">
      <c r="B109" s="5" t="s">
        <v>111</v>
      </c>
      <c r="C109" s="5" t="s">
        <v>112</v>
      </c>
      <c r="D109" s="6">
        <f>+D110</f>
        <v>4200</v>
      </c>
      <c r="E109" s="6">
        <f>+E110</f>
        <v>4200</v>
      </c>
      <c r="F109" s="6">
        <f t="shared" si="4"/>
        <v>4395</v>
      </c>
      <c r="G109" s="6">
        <f>+G110</f>
        <v>0</v>
      </c>
      <c r="H109" s="6">
        <f>+H110</f>
        <v>4395</v>
      </c>
      <c r="I109" s="6">
        <f>+I110</f>
        <v>4395</v>
      </c>
    </row>
    <row r="110" spans="1:20" ht="54" x14ac:dyDescent="0.25">
      <c r="B110" s="5" t="s">
        <v>114</v>
      </c>
      <c r="C110" s="5" t="s">
        <v>115</v>
      </c>
      <c r="D110" s="6">
        <v>4200</v>
      </c>
      <c r="E110" s="6">
        <v>4200</v>
      </c>
      <c r="F110" s="6">
        <f t="shared" si="4"/>
        <v>4395</v>
      </c>
      <c r="G110" s="6">
        <v>0</v>
      </c>
      <c r="H110" s="6">
        <v>4395</v>
      </c>
      <c r="I110" s="6">
        <v>4395</v>
      </c>
    </row>
    <row r="111" spans="1:20" ht="33" x14ac:dyDescent="0.25">
      <c r="B111" s="5" t="s">
        <v>120</v>
      </c>
      <c r="C111" s="5" t="s">
        <v>121</v>
      </c>
      <c r="D111" s="6">
        <f>+D112</f>
        <v>600000</v>
      </c>
      <c r="E111" s="6">
        <f>+E112</f>
        <v>1195495</v>
      </c>
      <c r="F111" s="6">
        <f t="shared" si="4"/>
        <v>1129559</v>
      </c>
      <c r="G111" s="6">
        <f>+G112</f>
        <v>0</v>
      </c>
      <c r="H111" s="6">
        <f>+H112</f>
        <v>1129559</v>
      </c>
      <c r="I111" s="6">
        <f>+I112</f>
        <v>1129559</v>
      </c>
    </row>
    <row r="112" spans="1:20" ht="22.5" x14ac:dyDescent="0.25">
      <c r="B112" s="5" t="s">
        <v>129</v>
      </c>
      <c r="C112" s="5" t="s">
        <v>130</v>
      </c>
      <c r="D112" s="6">
        <v>600000</v>
      </c>
      <c r="E112" s="6">
        <v>1195495</v>
      </c>
      <c r="F112" s="6">
        <f t="shared" si="4"/>
        <v>1129559</v>
      </c>
      <c r="G112" s="6">
        <v>0</v>
      </c>
      <c r="H112" s="6">
        <v>1129559</v>
      </c>
      <c r="I112" s="6">
        <v>1129559</v>
      </c>
    </row>
    <row r="113" spans="2:9" ht="33" x14ac:dyDescent="0.25">
      <c r="B113" s="5" t="s">
        <v>137</v>
      </c>
      <c r="C113" s="5" t="s">
        <v>138</v>
      </c>
      <c r="D113" s="6">
        <f>D114</f>
        <v>16400</v>
      </c>
      <c r="E113" s="6">
        <f>E114</f>
        <v>16400</v>
      </c>
      <c r="F113" s="6">
        <f t="shared" si="4"/>
        <v>10987</v>
      </c>
      <c r="G113" s="6">
        <f>G114</f>
        <v>0</v>
      </c>
      <c r="H113" s="6">
        <f>H114</f>
        <v>10987</v>
      </c>
      <c r="I113" s="6">
        <f>I114</f>
        <v>10987</v>
      </c>
    </row>
    <row r="114" spans="2:9" ht="22.5" x14ac:dyDescent="0.25">
      <c r="B114" s="5" t="s">
        <v>140</v>
      </c>
      <c r="C114" s="5" t="s">
        <v>141</v>
      </c>
      <c r="D114" s="6">
        <f>D115+D116</f>
        <v>16400</v>
      </c>
      <c r="E114" s="6">
        <f>E115+E116</f>
        <v>16400</v>
      </c>
      <c r="F114" s="6">
        <f t="shared" si="4"/>
        <v>10987</v>
      </c>
      <c r="G114" s="6">
        <f>G115+G116</f>
        <v>0</v>
      </c>
      <c r="H114" s="6">
        <f>H115+H116</f>
        <v>10987</v>
      </c>
      <c r="I114" s="6">
        <f>I115+I116</f>
        <v>10987</v>
      </c>
    </row>
    <row r="115" spans="2:9" ht="22.5" x14ac:dyDescent="0.25">
      <c r="B115" s="5" t="s">
        <v>143</v>
      </c>
      <c r="C115" s="5" t="s">
        <v>144</v>
      </c>
      <c r="D115" s="6">
        <v>16400</v>
      </c>
      <c r="E115" s="6">
        <v>16400</v>
      </c>
      <c r="F115" s="6">
        <f t="shared" si="4"/>
        <v>0</v>
      </c>
      <c r="G115" s="6">
        <v>0</v>
      </c>
      <c r="H115" s="6">
        <v>0</v>
      </c>
      <c r="I115" s="6">
        <v>0</v>
      </c>
    </row>
    <row r="116" spans="2:9" ht="22.5" x14ac:dyDescent="0.25">
      <c r="B116" s="5" t="s">
        <v>146</v>
      </c>
      <c r="C116" s="5" t="s">
        <v>147</v>
      </c>
      <c r="D116" s="6">
        <v>0</v>
      </c>
      <c r="E116" s="6">
        <v>0</v>
      </c>
      <c r="F116" s="6">
        <f t="shared" si="4"/>
        <v>10987</v>
      </c>
      <c r="G116" s="6">
        <v>0</v>
      </c>
      <c r="H116" s="6">
        <v>10987</v>
      </c>
      <c r="I116" s="6">
        <v>10987</v>
      </c>
    </row>
    <row r="118" spans="2:9" x14ac:dyDescent="0.25">
      <c r="B118" s="10" t="s">
        <v>183</v>
      </c>
      <c r="C118" s="11"/>
      <c r="D118" s="11" t="s">
        <v>184</v>
      </c>
      <c r="E118" s="11"/>
      <c r="F118" s="11"/>
      <c r="G118" s="11"/>
      <c r="H118" s="11"/>
      <c r="I118" s="11"/>
    </row>
    <row r="119" spans="2:9" x14ac:dyDescent="0.25">
      <c r="B119" s="10" t="s">
        <v>185</v>
      </c>
      <c r="C119" s="11"/>
      <c r="D119" s="11" t="s">
        <v>186</v>
      </c>
      <c r="E119" s="11"/>
      <c r="F119" s="11"/>
      <c r="G119" s="11"/>
      <c r="H119" s="11"/>
      <c r="I119" s="11"/>
    </row>
    <row r="120" spans="2:9" x14ac:dyDescent="0.25">
      <c r="B120" s="11"/>
      <c r="C120" s="11"/>
      <c r="D120" s="11"/>
      <c r="E120" s="11"/>
      <c r="F120" s="11"/>
      <c r="G120" s="11"/>
      <c r="H120" s="11"/>
      <c r="I120" s="11"/>
    </row>
    <row r="121" spans="2:9" x14ac:dyDescent="0.25">
      <c r="B121" s="11"/>
      <c r="C121" s="11"/>
      <c r="D121" s="11"/>
      <c r="E121" s="11"/>
      <c r="F121" s="11"/>
      <c r="G121" s="11"/>
      <c r="H121" s="11"/>
      <c r="I121" s="11"/>
    </row>
    <row r="122" spans="2:9" x14ac:dyDescent="0.25">
      <c r="B122" s="11"/>
      <c r="C122" s="11"/>
      <c r="D122" s="11"/>
      <c r="E122" s="11"/>
      <c r="F122" s="11"/>
      <c r="G122" s="11"/>
      <c r="H122" s="11"/>
      <c r="I122" s="11"/>
    </row>
    <row r="123" spans="2:9" x14ac:dyDescent="0.25">
      <c r="B123" s="11"/>
      <c r="C123" s="11" t="s">
        <v>187</v>
      </c>
      <c r="D123" s="11"/>
      <c r="E123" s="11"/>
      <c r="F123" s="11"/>
      <c r="G123" s="11"/>
      <c r="H123" s="11"/>
      <c r="I123" s="11"/>
    </row>
    <row r="124" spans="2:9" x14ac:dyDescent="0.25">
      <c r="B124" s="11"/>
      <c r="C124" s="11"/>
      <c r="D124" s="11"/>
      <c r="E124" s="11"/>
      <c r="F124" s="11"/>
      <c r="G124" s="11"/>
      <c r="H124" s="11"/>
      <c r="I124" s="11"/>
    </row>
    <row r="125" spans="2:9" x14ac:dyDescent="0.25">
      <c r="B125" s="11"/>
      <c r="C125" s="11"/>
      <c r="D125" s="11"/>
      <c r="E125" s="11"/>
      <c r="F125" s="11"/>
      <c r="G125" s="11"/>
      <c r="H125" s="11"/>
      <c r="I125" s="11"/>
    </row>
    <row r="126" spans="2:9" x14ac:dyDescent="0.25">
      <c r="B126" s="11" t="s">
        <v>188</v>
      </c>
      <c r="C126" s="11"/>
      <c r="D126" s="11" t="s">
        <v>189</v>
      </c>
      <c r="E126" s="11"/>
      <c r="F126" s="11"/>
      <c r="G126" s="11"/>
      <c r="H126" s="11"/>
      <c r="I126" s="11"/>
    </row>
    <row r="127" spans="2:9" x14ac:dyDescent="0.25">
      <c r="B127" s="11"/>
      <c r="C127" s="11"/>
      <c r="D127" s="11" t="s">
        <v>190</v>
      </c>
      <c r="E127" s="11"/>
      <c r="F127" s="11"/>
      <c r="G127" s="11"/>
      <c r="H127" s="11"/>
      <c r="I127" s="11"/>
    </row>
    <row r="128" spans="2:9" x14ac:dyDescent="0.25">
      <c r="B128" s="11"/>
      <c r="C128" s="11"/>
      <c r="D128" s="11" t="s">
        <v>191</v>
      </c>
      <c r="E128" s="11"/>
      <c r="F128" s="11"/>
      <c r="G128" s="11"/>
      <c r="H128" s="11"/>
      <c r="I128" s="11"/>
    </row>
  </sheetData>
  <mergeCells count="18">
    <mergeCell ref="F7:F9"/>
    <mergeCell ref="G7:G9"/>
    <mergeCell ref="H7:H9"/>
    <mergeCell ref="A6:B9"/>
    <mergeCell ref="B56:J56"/>
    <mergeCell ref="B94:I94"/>
    <mergeCell ref="A1:K1"/>
    <mergeCell ref="A2:K2"/>
    <mergeCell ref="A3:K3"/>
    <mergeCell ref="A4:K4"/>
    <mergeCell ref="I6:I9"/>
    <mergeCell ref="J6:J9"/>
    <mergeCell ref="K6:K9"/>
    <mergeCell ref="A10:B10"/>
    <mergeCell ref="C6:C9"/>
    <mergeCell ref="D6:D9"/>
    <mergeCell ref="E6:E9"/>
    <mergeCell ref="F6:H6"/>
  </mergeCells>
  <pageMargins left="0.70866141732283472" right="0.70866141732283472" top="0.74803149606299213" bottom="0.74803149606299213" header="0.31496062992125984" footer="0.31496062992125984"/>
  <pageSetup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1"/>
  <sheetViews>
    <sheetView topLeftCell="B29" workbookViewId="0">
      <selection activeCell="B12" sqref="B12:I44"/>
    </sheetView>
  </sheetViews>
  <sheetFormatPr defaultRowHeight="15" x14ac:dyDescent="0.25"/>
  <cols>
    <col min="1" max="1" width="3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2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69.95" customHeight="1" x14ac:dyDescent="0.25">
      <c r="A4" s="16" t="s">
        <v>152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x14ac:dyDescent="0.25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5.75" thickBot="1" x14ac:dyDescent="0.3"/>
    <row r="7" spans="1:11" s="1" customFormat="1" ht="15.75" thickBot="1" x14ac:dyDescent="0.3">
      <c r="A7" s="12" t="s">
        <v>5</v>
      </c>
      <c r="B7" s="12"/>
      <c r="C7" s="12" t="s">
        <v>7</v>
      </c>
      <c r="D7" s="12" t="s">
        <v>9</v>
      </c>
      <c r="E7" s="12" t="s">
        <v>10</v>
      </c>
      <c r="F7" s="12" t="s">
        <v>11</v>
      </c>
      <c r="G7" s="12"/>
      <c r="H7" s="12"/>
      <c r="I7" s="12" t="s">
        <v>16</v>
      </c>
      <c r="J7" s="12" t="s">
        <v>17</v>
      </c>
      <c r="K7" s="12" t="s">
        <v>18</v>
      </c>
    </row>
    <row r="8" spans="1:11" s="1" customFormat="1" ht="15.75" thickBot="1" x14ac:dyDescent="0.3">
      <c r="A8" s="12"/>
      <c r="B8" s="12"/>
      <c r="C8" s="12"/>
      <c r="D8" s="12"/>
      <c r="E8" s="12"/>
      <c r="F8" s="12" t="s">
        <v>12</v>
      </c>
      <c r="G8" s="12" t="s">
        <v>14</v>
      </c>
      <c r="H8" s="12" t="s">
        <v>15</v>
      </c>
      <c r="I8" s="12"/>
      <c r="J8" s="12"/>
      <c r="K8" s="12"/>
    </row>
    <row r="9" spans="1:11" s="1" customFormat="1" ht="15.75" thickBot="1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s="1" customFormat="1" ht="15.75" thickBot="1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s="1" customFormat="1" ht="15.75" thickBot="1" x14ac:dyDescent="0.3">
      <c r="A11" s="12" t="s">
        <v>6</v>
      </c>
      <c r="B11" s="12"/>
      <c r="C11" s="2" t="s">
        <v>8</v>
      </c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>
        <v>6</v>
      </c>
      <c r="J11" s="2">
        <v>7</v>
      </c>
      <c r="K11" s="2" t="s">
        <v>19</v>
      </c>
    </row>
    <row r="12" spans="1:11" s="1" customFormat="1" ht="22.5" x14ac:dyDescent="0.25">
      <c r="A12" s="5" t="s">
        <v>20</v>
      </c>
      <c r="B12" s="5" t="s">
        <v>153</v>
      </c>
      <c r="C12" s="5" t="s">
        <v>22</v>
      </c>
      <c r="D12" s="6">
        <f>D13+D35</f>
        <v>38319386</v>
      </c>
      <c r="E12" s="6">
        <f>E13+E35</f>
        <v>41216457</v>
      </c>
      <c r="F12" s="6">
        <f t="shared" ref="F12:F44" si="0">G12+H12</f>
        <v>41003669</v>
      </c>
      <c r="G12" s="6">
        <f>G13+G35</f>
        <v>1347265</v>
      </c>
      <c r="H12" s="6">
        <f>H13+H35</f>
        <v>39656404</v>
      </c>
      <c r="I12" s="6">
        <f>I13+I35</f>
        <v>40125655</v>
      </c>
      <c r="J12" s="6">
        <f>J13+J35</f>
        <v>16683</v>
      </c>
      <c r="K12" s="6">
        <f t="shared" ref="K12:K44" si="1">F12-I12-J12</f>
        <v>861331</v>
      </c>
    </row>
    <row r="13" spans="1:11" s="1" customFormat="1" x14ac:dyDescent="0.25">
      <c r="A13" s="5" t="s">
        <v>23</v>
      </c>
      <c r="B13" s="5" t="s">
        <v>24</v>
      </c>
      <c r="C13" s="5" t="s">
        <v>25</v>
      </c>
      <c r="D13" s="6">
        <f>+D14</f>
        <v>18018386</v>
      </c>
      <c r="E13" s="6">
        <f>+E14</f>
        <v>18250227</v>
      </c>
      <c r="F13" s="6">
        <f t="shared" si="0"/>
        <v>17786373</v>
      </c>
      <c r="G13" s="6">
        <f>+G14</f>
        <v>1347265</v>
      </c>
      <c r="H13" s="6">
        <f>+H14</f>
        <v>16439108</v>
      </c>
      <c r="I13" s="6">
        <f>+I14</f>
        <v>16908359</v>
      </c>
      <c r="J13" s="6">
        <f>+J14</f>
        <v>16683</v>
      </c>
      <c r="K13" s="6">
        <f t="shared" si="1"/>
        <v>861331</v>
      </c>
    </row>
    <row r="14" spans="1:11" s="1" customFormat="1" x14ac:dyDescent="0.25">
      <c r="A14" s="5" t="s">
        <v>26</v>
      </c>
      <c r="B14" s="5" t="s">
        <v>27</v>
      </c>
      <c r="C14" s="5" t="s">
        <v>28</v>
      </c>
      <c r="D14" s="6">
        <f>D15+D20</f>
        <v>18018386</v>
      </c>
      <c r="E14" s="6">
        <f>E15+E20</f>
        <v>18250227</v>
      </c>
      <c r="F14" s="6">
        <f t="shared" si="0"/>
        <v>17786373</v>
      </c>
      <c r="G14" s="6">
        <f>G15+G20</f>
        <v>1347265</v>
      </c>
      <c r="H14" s="6">
        <f>H15+H20</f>
        <v>16439108</v>
      </c>
      <c r="I14" s="6">
        <f>I15+I20</f>
        <v>16908359</v>
      </c>
      <c r="J14" s="6">
        <f>J15+J20</f>
        <v>16683</v>
      </c>
      <c r="K14" s="6">
        <f t="shared" si="1"/>
        <v>861331</v>
      </c>
    </row>
    <row r="15" spans="1:11" s="1" customFormat="1" x14ac:dyDescent="0.25">
      <c r="A15" s="5" t="s">
        <v>29</v>
      </c>
      <c r="B15" s="5" t="s">
        <v>30</v>
      </c>
      <c r="C15" s="5" t="s">
        <v>31</v>
      </c>
      <c r="D15" s="6">
        <f>D16</f>
        <v>76291</v>
      </c>
      <c r="E15" s="6">
        <f>E16</f>
        <v>101291</v>
      </c>
      <c r="F15" s="6">
        <f t="shared" si="0"/>
        <v>94596</v>
      </c>
      <c r="G15" s="6">
        <f>G16</f>
        <v>0</v>
      </c>
      <c r="H15" s="6">
        <f>H16</f>
        <v>94596</v>
      </c>
      <c r="I15" s="6">
        <f>I16</f>
        <v>81864</v>
      </c>
      <c r="J15" s="6">
        <f>J16</f>
        <v>12732</v>
      </c>
      <c r="K15" s="6">
        <f t="shared" si="1"/>
        <v>0</v>
      </c>
    </row>
    <row r="16" spans="1:11" s="1" customFormat="1" ht="22.5" x14ac:dyDescent="0.25">
      <c r="A16" s="5" t="s">
        <v>32</v>
      </c>
      <c r="B16" s="5" t="s">
        <v>33</v>
      </c>
      <c r="C16" s="5" t="s">
        <v>34</v>
      </c>
      <c r="D16" s="6">
        <f>+D17+D19</f>
        <v>76291</v>
      </c>
      <c r="E16" s="6">
        <f>+E17+E19</f>
        <v>101291</v>
      </c>
      <c r="F16" s="6">
        <f t="shared" si="0"/>
        <v>94596</v>
      </c>
      <c r="G16" s="6">
        <f>+G17+G19</f>
        <v>0</v>
      </c>
      <c r="H16" s="6">
        <f>+H17+H19</f>
        <v>94596</v>
      </c>
      <c r="I16" s="6">
        <f>+I17+I19</f>
        <v>81864</v>
      </c>
      <c r="J16" s="6">
        <f>+J17+J19</f>
        <v>12732</v>
      </c>
      <c r="K16" s="6">
        <f t="shared" si="1"/>
        <v>0</v>
      </c>
    </row>
    <row r="17" spans="1:11" s="1" customFormat="1" x14ac:dyDescent="0.25">
      <c r="A17" s="5" t="s">
        <v>35</v>
      </c>
      <c r="B17" s="5" t="s">
        <v>36</v>
      </c>
      <c r="C17" s="5" t="s">
        <v>37</v>
      </c>
      <c r="D17" s="6">
        <f>D18</f>
        <v>76291</v>
      </c>
      <c r="E17" s="6">
        <f>E18</f>
        <v>101291</v>
      </c>
      <c r="F17" s="6">
        <f t="shared" si="0"/>
        <v>85764</v>
      </c>
      <c r="G17" s="6">
        <f>G18</f>
        <v>0</v>
      </c>
      <c r="H17" s="6">
        <f>H18</f>
        <v>85764</v>
      </c>
      <c r="I17" s="6">
        <f>I18</f>
        <v>81864</v>
      </c>
      <c r="J17" s="6">
        <f>J18</f>
        <v>3900</v>
      </c>
      <c r="K17" s="6">
        <f t="shared" si="1"/>
        <v>0</v>
      </c>
    </row>
    <row r="18" spans="1:11" s="1" customFormat="1" ht="22.5" x14ac:dyDescent="0.25">
      <c r="A18" s="5" t="s">
        <v>38</v>
      </c>
      <c r="B18" s="5" t="s">
        <v>39</v>
      </c>
      <c r="C18" s="5" t="s">
        <v>40</v>
      </c>
      <c r="D18" s="6">
        <v>76291</v>
      </c>
      <c r="E18" s="6">
        <v>101291</v>
      </c>
      <c r="F18" s="6">
        <f t="shared" si="0"/>
        <v>85764</v>
      </c>
      <c r="G18" s="6">
        <v>0</v>
      </c>
      <c r="H18" s="6">
        <v>85764</v>
      </c>
      <c r="I18" s="6">
        <v>81864</v>
      </c>
      <c r="J18" s="6">
        <v>3900</v>
      </c>
      <c r="K18" s="6">
        <f t="shared" si="1"/>
        <v>0</v>
      </c>
    </row>
    <row r="19" spans="1:11" s="1" customFormat="1" x14ac:dyDescent="0.25">
      <c r="A19" s="5" t="s">
        <v>41</v>
      </c>
      <c r="B19" s="5" t="s">
        <v>42</v>
      </c>
      <c r="C19" s="5" t="s">
        <v>43</v>
      </c>
      <c r="D19" s="6">
        <v>0</v>
      </c>
      <c r="E19" s="6">
        <v>0</v>
      </c>
      <c r="F19" s="6">
        <f t="shared" si="0"/>
        <v>8832</v>
      </c>
      <c r="G19" s="6">
        <v>0</v>
      </c>
      <c r="H19" s="6">
        <v>8832</v>
      </c>
      <c r="I19" s="6">
        <v>0</v>
      </c>
      <c r="J19" s="6">
        <v>8832</v>
      </c>
      <c r="K19" s="6">
        <f t="shared" si="1"/>
        <v>0</v>
      </c>
    </row>
    <row r="20" spans="1:11" s="1" customFormat="1" ht="22.5" x14ac:dyDescent="0.25">
      <c r="A20" s="5" t="s">
        <v>44</v>
      </c>
      <c r="B20" s="5" t="s">
        <v>45</v>
      </c>
      <c r="C20" s="5" t="s">
        <v>46</v>
      </c>
      <c r="D20" s="6">
        <f>D21+D30+D32</f>
        <v>17942095</v>
      </c>
      <c r="E20" s="6">
        <f>E21+E30+E32</f>
        <v>18148936</v>
      </c>
      <c r="F20" s="6">
        <f t="shared" si="0"/>
        <v>17691777</v>
      </c>
      <c r="G20" s="6">
        <f>G21+G30+G32</f>
        <v>1347265</v>
      </c>
      <c r="H20" s="6">
        <f>H21+H30+H32</f>
        <v>16344512</v>
      </c>
      <c r="I20" s="6">
        <f>I21+I30+I32</f>
        <v>16826495</v>
      </c>
      <c r="J20" s="6">
        <f>J21+J30+J32</f>
        <v>3951</v>
      </c>
      <c r="K20" s="6">
        <f t="shared" si="1"/>
        <v>861331</v>
      </c>
    </row>
    <row r="21" spans="1:11" s="1" customFormat="1" ht="43.5" x14ac:dyDescent="0.25">
      <c r="A21" s="5" t="s">
        <v>47</v>
      </c>
      <c r="B21" s="5" t="s">
        <v>48</v>
      </c>
      <c r="C21" s="5" t="s">
        <v>49</v>
      </c>
      <c r="D21" s="6">
        <f>+D22+D23+D24+D25+D26+D27+D28+D29</f>
        <v>18039095</v>
      </c>
      <c r="E21" s="6">
        <f>+E22+E23+E24+E25+E26+E27+E28+E29</f>
        <v>18473436</v>
      </c>
      <c r="F21" s="6">
        <f t="shared" si="0"/>
        <v>17955463</v>
      </c>
      <c r="G21" s="6">
        <f>+G22+G23+G24+G25+G26+G27+G28+G29</f>
        <v>1347265</v>
      </c>
      <c r="H21" s="6">
        <f>+H22+H23+H24+H25+H26+H27+H28+H29</f>
        <v>16608198</v>
      </c>
      <c r="I21" s="6">
        <f>+I22+I23+I24+I25+I26+I27+I28+I29</f>
        <v>17132747</v>
      </c>
      <c r="J21" s="6">
        <f>+J22+J23+J24+J25+J26+J27+J28+J29</f>
        <v>3951</v>
      </c>
      <c r="K21" s="6">
        <f t="shared" si="1"/>
        <v>818765</v>
      </c>
    </row>
    <row r="22" spans="1:11" s="1" customFormat="1" x14ac:dyDescent="0.25">
      <c r="A22" s="5" t="s">
        <v>50</v>
      </c>
      <c r="B22" s="5" t="s">
        <v>51</v>
      </c>
      <c r="C22" s="5" t="s">
        <v>52</v>
      </c>
      <c r="D22" s="6">
        <v>78291</v>
      </c>
      <c r="E22" s="6">
        <v>78291</v>
      </c>
      <c r="F22" s="6">
        <f t="shared" si="0"/>
        <v>48776</v>
      </c>
      <c r="G22" s="6">
        <v>0</v>
      </c>
      <c r="H22" s="6">
        <v>48776</v>
      </c>
      <c r="I22" s="6">
        <v>46325</v>
      </c>
      <c r="J22" s="6">
        <v>2451</v>
      </c>
      <c r="K22" s="6">
        <f t="shared" si="1"/>
        <v>0</v>
      </c>
    </row>
    <row r="23" spans="1:11" s="1" customFormat="1" x14ac:dyDescent="0.25">
      <c r="A23" s="5" t="s">
        <v>53</v>
      </c>
      <c r="B23" s="5" t="s">
        <v>54</v>
      </c>
      <c r="C23" s="5" t="s">
        <v>55</v>
      </c>
      <c r="D23" s="6">
        <v>267000</v>
      </c>
      <c r="E23" s="6">
        <v>207000</v>
      </c>
      <c r="F23" s="6">
        <f t="shared" si="0"/>
        <v>169329</v>
      </c>
      <c r="G23" s="6">
        <v>3610</v>
      </c>
      <c r="H23" s="6">
        <v>165719</v>
      </c>
      <c r="I23" s="6">
        <v>165858</v>
      </c>
      <c r="J23" s="6">
        <v>0</v>
      </c>
      <c r="K23" s="6">
        <f t="shared" si="1"/>
        <v>3471</v>
      </c>
    </row>
    <row r="24" spans="1:11" s="1" customFormat="1" ht="22.5" x14ac:dyDescent="0.25">
      <c r="A24" s="5" t="s">
        <v>56</v>
      </c>
      <c r="B24" s="5" t="s">
        <v>57</v>
      </c>
      <c r="C24" s="5" t="s">
        <v>58</v>
      </c>
      <c r="D24" s="6">
        <v>497804</v>
      </c>
      <c r="E24" s="6">
        <v>497804</v>
      </c>
      <c r="F24" s="6">
        <f t="shared" si="0"/>
        <v>189382</v>
      </c>
      <c r="G24" s="6">
        <v>0</v>
      </c>
      <c r="H24" s="6">
        <v>189382</v>
      </c>
      <c r="I24" s="6">
        <v>187882</v>
      </c>
      <c r="J24" s="6">
        <v>1500</v>
      </c>
      <c r="K24" s="6">
        <f t="shared" si="1"/>
        <v>0</v>
      </c>
    </row>
    <row r="25" spans="1:11" s="1" customFormat="1" ht="22.5" x14ac:dyDescent="0.25">
      <c r="A25" s="5" t="s">
        <v>59</v>
      </c>
      <c r="B25" s="5" t="s">
        <v>60</v>
      </c>
      <c r="C25" s="5" t="s">
        <v>61</v>
      </c>
      <c r="D25" s="6">
        <v>15000</v>
      </c>
      <c r="E25" s="6">
        <v>15000</v>
      </c>
      <c r="F25" s="6">
        <f t="shared" si="0"/>
        <v>11282</v>
      </c>
      <c r="G25" s="6">
        <v>0</v>
      </c>
      <c r="H25" s="6">
        <v>11282</v>
      </c>
      <c r="I25" s="6">
        <v>11282</v>
      </c>
      <c r="J25" s="6">
        <v>0</v>
      </c>
      <c r="K25" s="6">
        <f t="shared" si="1"/>
        <v>0</v>
      </c>
    </row>
    <row r="26" spans="1:11" s="1" customFormat="1" ht="22.5" x14ac:dyDescent="0.25">
      <c r="A26" s="5" t="s">
        <v>62</v>
      </c>
      <c r="B26" s="5" t="s">
        <v>63</v>
      </c>
      <c r="C26" s="5" t="s">
        <v>64</v>
      </c>
      <c r="D26" s="6">
        <v>5000</v>
      </c>
      <c r="E26" s="6">
        <v>10341</v>
      </c>
      <c r="F26" s="6">
        <f t="shared" si="0"/>
        <v>5341</v>
      </c>
      <c r="G26" s="6">
        <v>0</v>
      </c>
      <c r="H26" s="6">
        <v>5341</v>
      </c>
      <c r="I26" s="6">
        <v>5341</v>
      </c>
      <c r="J26" s="6">
        <v>0</v>
      </c>
      <c r="K26" s="6">
        <f t="shared" si="1"/>
        <v>0</v>
      </c>
    </row>
    <row r="27" spans="1:11" s="1" customFormat="1" ht="22.5" x14ac:dyDescent="0.25">
      <c r="A27" s="5" t="s">
        <v>65</v>
      </c>
      <c r="B27" s="5" t="s">
        <v>66</v>
      </c>
      <c r="C27" s="5" t="s">
        <v>67</v>
      </c>
      <c r="D27" s="6">
        <v>15000000</v>
      </c>
      <c r="E27" s="6">
        <v>15875000</v>
      </c>
      <c r="F27" s="6">
        <f t="shared" si="0"/>
        <v>15708542</v>
      </c>
      <c r="G27" s="6">
        <v>1238293</v>
      </c>
      <c r="H27" s="6">
        <v>14470249</v>
      </c>
      <c r="I27" s="6">
        <v>14992897</v>
      </c>
      <c r="J27" s="6">
        <v>0</v>
      </c>
      <c r="K27" s="6">
        <f t="shared" si="1"/>
        <v>715645</v>
      </c>
    </row>
    <row r="28" spans="1:11" s="1" customFormat="1" ht="33" x14ac:dyDescent="0.25">
      <c r="A28" s="5" t="s">
        <v>68</v>
      </c>
      <c r="B28" s="5" t="s">
        <v>69</v>
      </c>
      <c r="C28" s="5" t="s">
        <v>70</v>
      </c>
      <c r="D28" s="6">
        <v>2176000</v>
      </c>
      <c r="E28" s="6">
        <v>1782000</v>
      </c>
      <c r="F28" s="6">
        <f t="shared" si="0"/>
        <v>1822811</v>
      </c>
      <c r="G28" s="6">
        <v>105362</v>
      </c>
      <c r="H28" s="6">
        <v>1717449</v>
      </c>
      <c r="I28" s="6">
        <v>1723162</v>
      </c>
      <c r="J28" s="6">
        <v>0</v>
      </c>
      <c r="K28" s="6">
        <f t="shared" si="1"/>
        <v>99649</v>
      </c>
    </row>
    <row r="29" spans="1:11" s="1" customFormat="1" ht="22.5" x14ac:dyDescent="0.25">
      <c r="A29" s="5" t="s">
        <v>71</v>
      </c>
      <c r="B29" s="5" t="s">
        <v>72</v>
      </c>
      <c r="C29" s="5" t="s">
        <v>73</v>
      </c>
      <c r="D29" s="6">
        <v>0</v>
      </c>
      <c r="E29" s="6">
        <v>8000</v>
      </c>
      <c r="F29" s="6">
        <f t="shared" si="0"/>
        <v>0</v>
      </c>
      <c r="G29" s="6">
        <v>0</v>
      </c>
      <c r="H29" s="6">
        <v>0</v>
      </c>
      <c r="I29" s="6">
        <v>0</v>
      </c>
      <c r="J29" s="6">
        <v>0</v>
      </c>
      <c r="K29" s="6">
        <f t="shared" si="1"/>
        <v>0</v>
      </c>
    </row>
    <row r="30" spans="1:11" s="1" customFormat="1" x14ac:dyDescent="0.25">
      <c r="A30" s="5" t="s">
        <v>74</v>
      </c>
      <c r="B30" s="5" t="s">
        <v>75</v>
      </c>
      <c r="C30" s="5" t="s">
        <v>76</v>
      </c>
      <c r="D30" s="6">
        <f>+D31</f>
        <v>0</v>
      </c>
      <c r="E30" s="6">
        <f>+E31</f>
        <v>0</v>
      </c>
      <c r="F30" s="6">
        <f t="shared" si="0"/>
        <v>42566</v>
      </c>
      <c r="G30" s="6">
        <f>+G31</f>
        <v>0</v>
      </c>
      <c r="H30" s="6">
        <f>+H31</f>
        <v>42566</v>
      </c>
      <c r="I30" s="6">
        <f>+I31</f>
        <v>0</v>
      </c>
      <c r="J30" s="6">
        <f>+J31</f>
        <v>0</v>
      </c>
      <c r="K30" s="6">
        <f t="shared" si="1"/>
        <v>42566</v>
      </c>
    </row>
    <row r="31" spans="1:11" s="1" customFormat="1" x14ac:dyDescent="0.25">
      <c r="A31" s="5" t="s">
        <v>77</v>
      </c>
      <c r="B31" s="5" t="s">
        <v>78</v>
      </c>
      <c r="C31" s="5" t="s">
        <v>79</v>
      </c>
      <c r="D31" s="6">
        <v>0</v>
      </c>
      <c r="E31" s="6">
        <v>0</v>
      </c>
      <c r="F31" s="6">
        <f t="shared" si="0"/>
        <v>42566</v>
      </c>
      <c r="G31" s="6">
        <v>0</v>
      </c>
      <c r="H31" s="6">
        <v>42566</v>
      </c>
      <c r="I31" s="6">
        <v>0</v>
      </c>
      <c r="J31" s="6">
        <v>0</v>
      </c>
      <c r="K31" s="6">
        <f t="shared" si="1"/>
        <v>42566</v>
      </c>
    </row>
    <row r="32" spans="1:11" s="1" customFormat="1" ht="22.5" x14ac:dyDescent="0.25">
      <c r="A32" s="5" t="s">
        <v>154</v>
      </c>
      <c r="B32" s="5" t="s">
        <v>81</v>
      </c>
      <c r="C32" s="5" t="s">
        <v>82</v>
      </c>
      <c r="D32" s="6">
        <f>D33+D34</f>
        <v>-97000</v>
      </c>
      <c r="E32" s="6">
        <f>E33+E34</f>
        <v>-324500</v>
      </c>
      <c r="F32" s="6">
        <f t="shared" si="0"/>
        <v>-306252</v>
      </c>
      <c r="G32" s="6">
        <f>G33+G34</f>
        <v>0</v>
      </c>
      <c r="H32" s="6">
        <f>H33+H34</f>
        <v>-306252</v>
      </c>
      <c r="I32" s="6">
        <f>I33+I34</f>
        <v>-306252</v>
      </c>
      <c r="J32" s="6">
        <f>J33+J34</f>
        <v>0</v>
      </c>
      <c r="K32" s="6">
        <f t="shared" si="1"/>
        <v>0</v>
      </c>
    </row>
    <row r="33" spans="1:12" s="1" customFormat="1" x14ac:dyDescent="0.25">
      <c r="A33" s="5" t="s">
        <v>80</v>
      </c>
      <c r="B33" s="5" t="s">
        <v>84</v>
      </c>
      <c r="C33" s="5" t="s">
        <v>85</v>
      </c>
      <c r="D33" s="6">
        <v>53000</v>
      </c>
      <c r="E33" s="6">
        <v>118600</v>
      </c>
      <c r="F33" s="6">
        <f t="shared" si="0"/>
        <v>118600</v>
      </c>
      <c r="G33" s="6">
        <v>0</v>
      </c>
      <c r="H33" s="6">
        <v>118600</v>
      </c>
      <c r="I33" s="6">
        <v>118600</v>
      </c>
      <c r="J33" s="6">
        <v>0</v>
      </c>
      <c r="K33" s="6">
        <f t="shared" si="1"/>
        <v>0</v>
      </c>
    </row>
    <row r="34" spans="1:12" s="1" customFormat="1" ht="33" x14ac:dyDescent="0.25">
      <c r="A34" s="5" t="s">
        <v>83</v>
      </c>
      <c r="B34" s="5" t="s">
        <v>87</v>
      </c>
      <c r="C34" s="5" t="s">
        <v>88</v>
      </c>
      <c r="D34" s="6">
        <v>-150000</v>
      </c>
      <c r="E34" s="6">
        <v>-443100</v>
      </c>
      <c r="F34" s="6">
        <f t="shared" si="0"/>
        <v>-424852</v>
      </c>
      <c r="G34" s="6">
        <v>0</v>
      </c>
      <c r="H34" s="6">
        <v>-424852</v>
      </c>
      <c r="I34" s="6">
        <v>-424852</v>
      </c>
      <c r="J34" s="6">
        <v>0</v>
      </c>
      <c r="K34" s="6">
        <f t="shared" si="1"/>
        <v>0</v>
      </c>
    </row>
    <row r="35" spans="1:12" s="1" customFormat="1" x14ac:dyDescent="0.25">
      <c r="A35" s="5" t="s">
        <v>155</v>
      </c>
      <c r="B35" s="5" t="s">
        <v>102</v>
      </c>
      <c r="C35" s="5" t="s">
        <v>103</v>
      </c>
      <c r="D35" s="6">
        <f>D36</f>
        <v>20301000</v>
      </c>
      <c r="E35" s="6">
        <f>E36</f>
        <v>22966230</v>
      </c>
      <c r="F35" s="6">
        <f t="shared" si="0"/>
        <v>23217296</v>
      </c>
      <c r="G35" s="6">
        <f>G36</f>
        <v>0</v>
      </c>
      <c r="H35" s="6">
        <f>H36</f>
        <v>23217296</v>
      </c>
      <c r="I35" s="6">
        <f>I36</f>
        <v>23217296</v>
      </c>
      <c r="J35" s="6">
        <f>J36</f>
        <v>0</v>
      </c>
      <c r="K35" s="6">
        <f t="shared" si="1"/>
        <v>0</v>
      </c>
    </row>
    <row r="36" spans="1:12" s="1" customFormat="1" ht="22.5" x14ac:dyDescent="0.25">
      <c r="A36" s="5" t="s">
        <v>156</v>
      </c>
      <c r="B36" s="5" t="s">
        <v>105</v>
      </c>
      <c r="C36" s="5" t="s">
        <v>106</v>
      </c>
      <c r="D36" s="6">
        <f>D37+D40</f>
        <v>20301000</v>
      </c>
      <c r="E36" s="6">
        <f>E37+E40</f>
        <v>22966230</v>
      </c>
      <c r="F36" s="6">
        <f t="shared" si="0"/>
        <v>23217296</v>
      </c>
      <c r="G36" s="6">
        <f>G37+G40</f>
        <v>0</v>
      </c>
      <c r="H36" s="6">
        <f>H37+H40</f>
        <v>23217296</v>
      </c>
      <c r="I36" s="6">
        <f>I37+I40</f>
        <v>23217296</v>
      </c>
      <c r="J36" s="6">
        <f>J37+J40</f>
        <v>0</v>
      </c>
      <c r="K36" s="6">
        <f t="shared" si="1"/>
        <v>0</v>
      </c>
    </row>
    <row r="37" spans="1:12" s="1" customFormat="1" x14ac:dyDescent="0.25">
      <c r="A37" s="5" t="s">
        <v>157</v>
      </c>
      <c r="B37" s="5" t="s">
        <v>108</v>
      </c>
      <c r="C37" s="5" t="s">
        <v>109</v>
      </c>
      <c r="D37" s="6">
        <f>D38</f>
        <v>0</v>
      </c>
      <c r="E37" s="6">
        <f>E38</f>
        <v>5000</v>
      </c>
      <c r="F37" s="6">
        <f t="shared" si="0"/>
        <v>5000</v>
      </c>
      <c r="G37" s="6">
        <f>G38</f>
        <v>0</v>
      </c>
      <c r="H37" s="6">
        <f>H38</f>
        <v>5000</v>
      </c>
      <c r="I37" s="6">
        <f>I38</f>
        <v>5000</v>
      </c>
      <c r="J37" s="6">
        <f>J38</f>
        <v>0</v>
      </c>
      <c r="K37" s="6">
        <f t="shared" si="1"/>
        <v>0</v>
      </c>
    </row>
    <row r="38" spans="1:12" s="1" customFormat="1" x14ac:dyDescent="0.25">
      <c r="A38" s="5" t="s">
        <v>158</v>
      </c>
      <c r="B38" s="5" t="s">
        <v>111</v>
      </c>
      <c r="C38" s="5" t="s">
        <v>112</v>
      </c>
      <c r="D38" s="6">
        <f>+D39</f>
        <v>0</v>
      </c>
      <c r="E38" s="6">
        <f>+E39</f>
        <v>5000</v>
      </c>
      <c r="F38" s="6">
        <f t="shared" si="0"/>
        <v>5000</v>
      </c>
      <c r="G38" s="6">
        <f>+G39</f>
        <v>0</v>
      </c>
      <c r="H38" s="6">
        <f>+H39</f>
        <v>5000</v>
      </c>
      <c r="I38" s="6">
        <f>+I39</f>
        <v>5000</v>
      </c>
      <c r="J38" s="6">
        <f>+J39</f>
        <v>0</v>
      </c>
      <c r="K38" s="6">
        <f t="shared" si="1"/>
        <v>0</v>
      </c>
    </row>
    <row r="39" spans="1:12" s="1" customFormat="1" x14ac:dyDescent="0.25">
      <c r="A39" s="5" t="s">
        <v>159</v>
      </c>
      <c r="B39" s="5" t="s">
        <v>117</v>
      </c>
      <c r="C39" s="5" t="s">
        <v>118</v>
      </c>
      <c r="D39" s="6">
        <v>0</v>
      </c>
      <c r="E39" s="6">
        <v>5000</v>
      </c>
      <c r="F39" s="6">
        <f t="shared" si="0"/>
        <v>5000</v>
      </c>
      <c r="G39" s="6">
        <v>0</v>
      </c>
      <c r="H39" s="6">
        <v>5000</v>
      </c>
      <c r="I39" s="6">
        <v>5000</v>
      </c>
      <c r="J39" s="6">
        <v>0</v>
      </c>
      <c r="K39" s="6">
        <f t="shared" si="1"/>
        <v>0</v>
      </c>
    </row>
    <row r="40" spans="1:12" s="1" customFormat="1" ht="33" x14ac:dyDescent="0.25">
      <c r="A40" s="5" t="s">
        <v>160</v>
      </c>
      <c r="B40" s="5" t="s">
        <v>120</v>
      </c>
      <c r="C40" s="5" t="s">
        <v>121</v>
      </c>
      <c r="D40" s="6">
        <f>D41+D42+D43+D44</f>
        <v>20301000</v>
      </c>
      <c r="E40" s="6">
        <f>E41+E42+E43+E44</f>
        <v>22961230</v>
      </c>
      <c r="F40" s="6">
        <f t="shared" si="0"/>
        <v>23212296</v>
      </c>
      <c r="G40" s="6">
        <f>G41+G42+G43+G44</f>
        <v>0</v>
      </c>
      <c r="H40" s="6">
        <f>H41+H42+H43+H44</f>
        <v>23212296</v>
      </c>
      <c r="I40" s="6">
        <f>I41+I42+I43+I44</f>
        <v>23212296</v>
      </c>
      <c r="J40" s="6">
        <f>J41+J42+J43+J44</f>
        <v>0</v>
      </c>
      <c r="K40" s="6">
        <f t="shared" si="1"/>
        <v>0</v>
      </c>
    </row>
    <row r="41" spans="1:12" s="1" customFormat="1" x14ac:dyDescent="0.25">
      <c r="A41" s="5" t="s">
        <v>161</v>
      </c>
      <c r="B41" s="5" t="s">
        <v>123</v>
      </c>
      <c r="C41" s="5" t="s">
        <v>124</v>
      </c>
      <c r="D41" s="6">
        <v>600000</v>
      </c>
      <c r="E41" s="6">
        <v>782000</v>
      </c>
      <c r="F41" s="6">
        <f t="shared" si="0"/>
        <v>756367</v>
      </c>
      <c r="G41" s="6">
        <v>0</v>
      </c>
      <c r="H41" s="6">
        <v>756367</v>
      </c>
      <c r="I41" s="6">
        <v>756367</v>
      </c>
      <c r="J41" s="6">
        <v>0</v>
      </c>
      <c r="K41" s="6">
        <f t="shared" si="1"/>
        <v>0</v>
      </c>
    </row>
    <row r="42" spans="1:12" s="1" customFormat="1" ht="22.5" x14ac:dyDescent="0.25">
      <c r="A42" s="5" t="s">
        <v>162</v>
      </c>
      <c r="B42" s="5" t="s">
        <v>126</v>
      </c>
      <c r="C42" s="5" t="s">
        <v>127</v>
      </c>
      <c r="D42" s="6">
        <v>321000</v>
      </c>
      <c r="E42" s="6">
        <v>858505</v>
      </c>
      <c r="F42" s="6">
        <f t="shared" si="0"/>
        <v>839940</v>
      </c>
      <c r="G42" s="6">
        <v>0</v>
      </c>
      <c r="H42" s="6">
        <v>839940</v>
      </c>
      <c r="I42" s="6">
        <v>839940</v>
      </c>
      <c r="J42" s="6">
        <v>0</v>
      </c>
      <c r="K42" s="6">
        <f t="shared" si="1"/>
        <v>0</v>
      </c>
    </row>
    <row r="43" spans="1:12" s="1" customFormat="1" ht="33" x14ac:dyDescent="0.25">
      <c r="A43" s="5" t="s">
        <v>107</v>
      </c>
      <c r="B43" s="5" t="s">
        <v>132</v>
      </c>
      <c r="C43" s="5" t="s">
        <v>133</v>
      </c>
      <c r="D43" s="6">
        <v>19380000</v>
      </c>
      <c r="E43" s="6">
        <v>20843225</v>
      </c>
      <c r="F43" s="6">
        <f t="shared" si="0"/>
        <v>21130989</v>
      </c>
      <c r="G43" s="6">
        <v>0</v>
      </c>
      <c r="H43" s="6">
        <v>21130989</v>
      </c>
      <c r="I43" s="6">
        <v>21130989</v>
      </c>
      <c r="J43" s="6">
        <v>0</v>
      </c>
      <c r="K43" s="6">
        <f t="shared" si="1"/>
        <v>0</v>
      </c>
    </row>
    <row r="44" spans="1:12" s="1" customFormat="1" x14ac:dyDescent="0.25">
      <c r="A44" s="5" t="s">
        <v>163</v>
      </c>
      <c r="B44" s="5" t="s">
        <v>117</v>
      </c>
      <c r="C44" s="5" t="s">
        <v>135</v>
      </c>
      <c r="D44" s="6">
        <v>0</v>
      </c>
      <c r="E44" s="6">
        <v>477500</v>
      </c>
      <c r="F44" s="6">
        <f t="shared" si="0"/>
        <v>485000</v>
      </c>
      <c r="G44" s="6">
        <v>0</v>
      </c>
      <c r="H44" s="6">
        <v>485000</v>
      </c>
      <c r="I44" s="6">
        <v>485000</v>
      </c>
      <c r="J44" s="6">
        <v>0</v>
      </c>
      <c r="K44" s="6">
        <f t="shared" si="1"/>
        <v>0</v>
      </c>
    </row>
    <row r="45" spans="1:12" s="1" customFormat="1" x14ac:dyDescent="0.25">
      <c r="A45" s="3"/>
      <c r="B45" s="3"/>
      <c r="C45" s="3"/>
      <c r="D45" s="4"/>
      <c r="E45" s="4"/>
      <c r="F45" s="4"/>
      <c r="G45" s="4"/>
      <c r="H45" s="4"/>
      <c r="I45" s="4"/>
      <c r="J45" s="4"/>
      <c r="K45" s="4"/>
    </row>
    <row r="46" spans="1:12" x14ac:dyDescent="0.25">
      <c r="A46" s="8"/>
      <c r="B46" s="13" t="s">
        <v>148</v>
      </c>
      <c r="C46" s="13"/>
      <c r="D46" s="13" t="s">
        <v>150</v>
      </c>
      <c r="E46" s="13"/>
      <c r="F46" s="13"/>
      <c r="G46" s="13"/>
      <c r="H46" s="13"/>
      <c r="I46" s="13"/>
      <c r="J46" s="8"/>
      <c r="K46" s="8"/>
      <c r="L46" s="8"/>
    </row>
    <row r="47" spans="1:12" x14ac:dyDescent="0.25">
      <c r="A47" s="9" t="s">
        <v>149</v>
      </c>
      <c r="B47" s="21" t="s">
        <v>149</v>
      </c>
      <c r="C47" s="21"/>
      <c r="D47" s="21" t="s">
        <v>151</v>
      </c>
      <c r="E47" s="21"/>
      <c r="F47" s="21"/>
      <c r="G47" s="21"/>
      <c r="H47" s="21"/>
      <c r="I47" s="21"/>
      <c r="J47" s="9"/>
      <c r="K47" s="9"/>
      <c r="L47" s="9"/>
    </row>
    <row r="91" spans="1:20" x14ac:dyDescent="0.25">
      <c r="A91" s="7"/>
      <c r="B91" s="7"/>
      <c r="C91" s="7"/>
      <c r="D91" s="7"/>
      <c r="I91" s="7"/>
      <c r="J91" s="7"/>
      <c r="K91" s="7"/>
      <c r="L91" s="7"/>
      <c r="Q91" s="7"/>
      <c r="R91" s="7"/>
      <c r="S91" s="7"/>
      <c r="T91" s="7"/>
    </row>
  </sheetData>
  <mergeCells count="21">
    <mergeCell ref="A1:K1"/>
    <mergeCell ref="A2:K2"/>
    <mergeCell ref="A3:K3"/>
    <mergeCell ref="A4:K4"/>
    <mergeCell ref="A5:K5"/>
    <mergeCell ref="I7:I10"/>
    <mergeCell ref="J7:J10"/>
    <mergeCell ref="K7:K10"/>
    <mergeCell ref="B47:C47"/>
    <mergeCell ref="B46:C46"/>
    <mergeCell ref="D46:I46"/>
    <mergeCell ref="D47:I47"/>
    <mergeCell ref="A11:B11"/>
    <mergeCell ref="C7:C10"/>
    <mergeCell ref="D7:D10"/>
    <mergeCell ref="E7:E10"/>
    <mergeCell ref="F7:H7"/>
    <mergeCell ref="F8:F10"/>
    <mergeCell ref="G8:G10"/>
    <mergeCell ref="H8:H10"/>
    <mergeCell ref="A7:B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2"/>
  <sheetViews>
    <sheetView topLeftCell="B19" workbookViewId="0">
      <selection activeCell="B11" sqref="B11:I30"/>
    </sheetView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5" t="s">
        <v>180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5" t="s">
        <v>179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69.95" customHeight="1" x14ac:dyDescent="0.25">
      <c r="A3" s="16" t="s">
        <v>164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5">
      <c r="A4" s="17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15.75" thickBot="1" x14ac:dyDescent="0.3"/>
    <row r="6" spans="1:11" s="1" customFormat="1" ht="15.75" thickBot="1" x14ac:dyDescent="0.3">
      <c r="A6" s="12" t="s">
        <v>5</v>
      </c>
      <c r="B6" s="12"/>
      <c r="C6" s="12" t="s">
        <v>7</v>
      </c>
      <c r="D6" s="12" t="s">
        <v>9</v>
      </c>
      <c r="E6" s="12" t="s">
        <v>10</v>
      </c>
      <c r="F6" s="12" t="s">
        <v>11</v>
      </c>
      <c r="G6" s="12"/>
      <c r="H6" s="12"/>
      <c r="I6" s="12" t="s">
        <v>16</v>
      </c>
      <c r="J6" s="12" t="s">
        <v>17</v>
      </c>
      <c r="K6" s="12" t="s">
        <v>18</v>
      </c>
    </row>
    <row r="7" spans="1:11" s="1" customFormat="1" ht="15.75" thickBot="1" x14ac:dyDescent="0.3">
      <c r="A7" s="12"/>
      <c r="B7" s="12"/>
      <c r="C7" s="12"/>
      <c r="D7" s="12"/>
      <c r="E7" s="12"/>
      <c r="F7" s="12" t="s">
        <v>12</v>
      </c>
      <c r="G7" s="12" t="s">
        <v>14</v>
      </c>
      <c r="H7" s="12" t="s">
        <v>15</v>
      </c>
      <c r="I7" s="12"/>
      <c r="J7" s="12"/>
      <c r="K7" s="12"/>
    </row>
    <row r="8" spans="1:11" s="1" customFormat="1" ht="15.75" thickBot="1" x14ac:dyDescent="0.3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s="1" customFormat="1" ht="15.75" thickBot="1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s="1" customFormat="1" ht="15.75" thickBot="1" x14ac:dyDescent="0.3">
      <c r="A10" s="12" t="s">
        <v>6</v>
      </c>
      <c r="B10" s="12"/>
      <c r="C10" s="2" t="s">
        <v>8</v>
      </c>
      <c r="D10" s="2">
        <v>1</v>
      </c>
      <c r="E10" s="2">
        <v>2</v>
      </c>
      <c r="F10" s="2" t="s">
        <v>13</v>
      </c>
      <c r="G10" s="2">
        <v>4</v>
      </c>
      <c r="H10" s="2">
        <v>5</v>
      </c>
      <c r="I10" s="2">
        <v>6</v>
      </c>
      <c r="J10" s="2">
        <v>7</v>
      </c>
      <c r="K10" s="2" t="s">
        <v>19</v>
      </c>
    </row>
    <row r="11" spans="1:11" s="1" customFormat="1" ht="22.5" x14ac:dyDescent="0.25">
      <c r="A11" s="5" t="s">
        <v>20</v>
      </c>
      <c r="B11" s="5" t="s">
        <v>165</v>
      </c>
      <c r="C11" s="5" t="s">
        <v>22</v>
      </c>
      <c r="D11" s="6">
        <f>D12+D17+D20+D27</f>
        <v>770600</v>
      </c>
      <c r="E11" s="6">
        <f>E12+E17+E20+E27</f>
        <v>1659825</v>
      </c>
      <c r="F11" s="6">
        <f t="shared" ref="F11:F30" si="0">G11+H11</f>
        <v>1571582</v>
      </c>
      <c r="G11" s="6">
        <f>G12+G17+G20+G27</f>
        <v>0</v>
      </c>
      <c r="H11" s="6">
        <f>H12+H17+H20+H27</f>
        <v>1571582</v>
      </c>
      <c r="I11" s="6">
        <f>I12+I17+I20+I27</f>
        <v>1571582</v>
      </c>
      <c r="J11" s="6">
        <f>J12+J17+J20+J27</f>
        <v>0</v>
      </c>
      <c r="K11" s="6">
        <f t="shared" ref="K11:K30" si="1">F11-I11-J11</f>
        <v>0</v>
      </c>
    </row>
    <row r="12" spans="1:11" s="1" customFormat="1" x14ac:dyDescent="0.25">
      <c r="A12" s="5" t="s">
        <v>23</v>
      </c>
      <c r="B12" s="5" t="s">
        <v>24</v>
      </c>
      <c r="C12" s="5" t="s">
        <v>25</v>
      </c>
      <c r="D12" s="6">
        <f t="shared" ref="D12:E15" si="2">+D13</f>
        <v>150000</v>
      </c>
      <c r="E12" s="6">
        <f t="shared" si="2"/>
        <v>443100</v>
      </c>
      <c r="F12" s="6">
        <f t="shared" si="0"/>
        <v>424852</v>
      </c>
      <c r="G12" s="6">
        <f t="shared" ref="G12:J15" si="3">+G13</f>
        <v>0</v>
      </c>
      <c r="H12" s="6">
        <f t="shared" si="3"/>
        <v>424852</v>
      </c>
      <c r="I12" s="6">
        <f t="shared" si="3"/>
        <v>424852</v>
      </c>
      <c r="J12" s="6">
        <f t="shared" si="3"/>
        <v>0</v>
      </c>
      <c r="K12" s="6">
        <f t="shared" si="1"/>
        <v>0</v>
      </c>
    </row>
    <row r="13" spans="1:11" s="1" customFormat="1" x14ac:dyDescent="0.25">
      <c r="A13" s="5" t="s">
        <v>166</v>
      </c>
      <c r="B13" s="5" t="s">
        <v>27</v>
      </c>
      <c r="C13" s="5" t="s">
        <v>28</v>
      </c>
      <c r="D13" s="6">
        <f t="shared" si="2"/>
        <v>150000</v>
      </c>
      <c r="E13" s="6">
        <f t="shared" si="2"/>
        <v>443100</v>
      </c>
      <c r="F13" s="6">
        <f t="shared" si="0"/>
        <v>424852</v>
      </c>
      <c r="G13" s="6">
        <f t="shared" si="3"/>
        <v>0</v>
      </c>
      <c r="H13" s="6">
        <f t="shared" si="3"/>
        <v>424852</v>
      </c>
      <c r="I13" s="6">
        <f t="shared" si="3"/>
        <v>424852</v>
      </c>
      <c r="J13" s="6">
        <f t="shared" si="3"/>
        <v>0</v>
      </c>
      <c r="K13" s="6">
        <f t="shared" si="1"/>
        <v>0</v>
      </c>
    </row>
    <row r="14" spans="1:11" s="1" customFormat="1" ht="22.5" x14ac:dyDescent="0.25">
      <c r="A14" s="5" t="s">
        <v>167</v>
      </c>
      <c r="B14" s="5" t="s">
        <v>45</v>
      </c>
      <c r="C14" s="5" t="s">
        <v>46</v>
      </c>
      <c r="D14" s="6">
        <f t="shared" si="2"/>
        <v>150000</v>
      </c>
      <c r="E14" s="6">
        <f t="shared" si="2"/>
        <v>443100</v>
      </c>
      <c r="F14" s="6">
        <f t="shared" si="0"/>
        <v>424852</v>
      </c>
      <c r="G14" s="6">
        <f t="shared" si="3"/>
        <v>0</v>
      </c>
      <c r="H14" s="6">
        <f t="shared" si="3"/>
        <v>424852</v>
      </c>
      <c r="I14" s="6">
        <f t="shared" si="3"/>
        <v>424852</v>
      </c>
      <c r="J14" s="6">
        <f t="shared" si="3"/>
        <v>0</v>
      </c>
      <c r="K14" s="6">
        <f t="shared" si="1"/>
        <v>0</v>
      </c>
    </row>
    <row r="15" spans="1:11" s="1" customFormat="1" ht="22.5" x14ac:dyDescent="0.25">
      <c r="A15" s="5" t="s">
        <v>168</v>
      </c>
      <c r="B15" s="5" t="s">
        <v>81</v>
      </c>
      <c r="C15" s="5" t="s">
        <v>82</v>
      </c>
      <c r="D15" s="6">
        <f t="shared" si="2"/>
        <v>150000</v>
      </c>
      <c r="E15" s="6">
        <f t="shared" si="2"/>
        <v>443100</v>
      </c>
      <c r="F15" s="6">
        <f t="shared" si="0"/>
        <v>424852</v>
      </c>
      <c r="G15" s="6">
        <f t="shared" si="3"/>
        <v>0</v>
      </c>
      <c r="H15" s="6">
        <f t="shared" si="3"/>
        <v>424852</v>
      </c>
      <c r="I15" s="6">
        <f t="shared" si="3"/>
        <v>424852</v>
      </c>
      <c r="J15" s="6">
        <f t="shared" si="3"/>
        <v>0</v>
      </c>
      <c r="K15" s="6">
        <f t="shared" si="1"/>
        <v>0</v>
      </c>
    </row>
    <row r="16" spans="1:11" s="1" customFormat="1" x14ac:dyDescent="0.25">
      <c r="A16" s="5" t="s">
        <v>169</v>
      </c>
      <c r="B16" s="5" t="s">
        <v>90</v>
      </c>
      <c r="C16" s="5" t="s">
        <v>91</v>
      </c>
      <c r="D16" s="6">
        <v>150000</v>
      </c>
      <c r="E16" s="6">
        <v>443100</v>
      </c>
      <c r="F16" s="6">
        <f t="shared" si="0"/>
        <v>424852</v>
      </c>
      <c r="G16" s="6">
        <v>0</v>
      </c>
      <c r="H16" s="6">
        <v>424852</v>
      </c>
      <c r="I16" s="6">
        <v>424852</v>
      </c>
      <c r="J16" s="6">
        <v>0</v>
      </c>
      <c r="K16" s="6">
        <f t="shared" si="1"/>
        <v>0</v>
      </c>
    </row>
    <row r="17" spans="1:11" s="1" customFormat="1" x14ac:dyDescent="0.25">
      <c r="A17" s="5" t="s">
        <v>170</v>
      </c>
      <c r="B17" s="5" t="s">
        <v>93</v>
      </c>
      <c r="C17" s="5" t="s">
        <v>94</v>
      </c>
      <c r="D17" s="6">
        <f>D18</f>
        <v>0</v>
      </c>
      <c r="E17" s="6">
        <f>E18</f>
        <v>630</v>
      </c>
      <c r="F17" s="6">
        <f t="shared" si="0"/>
        <v>1789</v>
      </c>
      <c r="G17" s="6">
        <f t="shared" ref="G17:J18" si="4">G18</f>
        <v>0</v>
      </c>
      <c r="H17" s="6">
        <f t="shared" si="4"/>
        <v>1789</v>
      </c>
      <c r="I17" s="6">
        <f t="shared" si="4"/>
        <v>1789</v>
      </c>
      <c r="J17" s="6">
        <f t="shared" si="4"/>
        <v>0</v>
      </c>
      <c r="K17" s="6">
        <f t="shared" si="1"/>
        <v>0</v>
      </c>
    </row>
    <row r="18" spans="1:11" s="1" customFormat="1" ht="22.5" x14ac:dyDescent="0.25">
      <c r="A18" s="5" t="s">
        <v>171</v>
      </c>
      <c r="B18" s="5" t="s">
        <v>96</v>
      </c>
      <c r="C18" s="5" t="s">
        <v>97</v>
      </c>
      <c r="D18" s="6">
        <f>D19</f>
        <v>0</v>
      </c>
      <c r="E18" s="6">
        <f>E19</f>
        <v>630</v>
      </c>
      <c r="F18" s="6">
        <f t="shared" si="0"/>
        <v>1789</v>
      </c>
      <c r="G18" s="6">
        <f t="shared" si="4"/>
        <v>0</v>
      </c>
      <c r="H18" s="6">
        <f t="shared" si="4"/>
        <v>1789</v>
      </c>
      <c r="I18" s="6">
        <f t="shared" si="4"/>
        <v>1789</v>
      </c>
      <c r="J18" s="6">
        <f t="shared" si="4"/>
        <v>0</v>
      </c>
      <c r="K18" s="6">
        <f t="shared" si="1"/>
        <v>0</v>
      </c>
    </row>
    <row r="19" spans="1:11" s="1" customFormat="1" x14ac:dyDescent="0.25">
      <c r="A19" s="5" t="s">
        <v>26</v>
      </c>
      <c r="B19" s="5" t="s">
        <v>99</v>
      </c>
      <c r="C19" s="5" t="s">
        <v>100</v>
      </c>
      <c r="D19" s="6">
        <v>0</v>
      </c>
      <c r="E19" s="6">
        <v>630</v>
      </c>
      <c r="F19" s="6">
        <f t="shared" si="0"/>
        <v>1789</v>
      </c>
      <c r="G19" s="6">
        <v>0</v>
      </c>
      <c r="H19" s="6">
        <v>1789</v>
      </c>
      <c r="I19" s="6">
        <v>1789</v>
      </c>
      <c r="J19" s="6">
        <v>0</v>
      </c>
      <c r="K19" s="6">
        <f t="shared" si="1"/>
        <v>0</v>
      </c>
    </row>
    <row r="20" spans="1:11" s="1" customFormat="1" x14ac:dyDescent="0.25">
      <c r="A20" s="5" t="s">
        <v>172</v>
      </c>
      <c r="B20" s="5" t="s">
        <v>102</v>
      </c>
      <c r="C20" s="5" t="s">
        <v>103</v>
      </c>
      <c r="D20" s="6">
        <f>D21</f>
        <v>604200</v>
      </c>
      <c r="E20" s="6">
        <f>E21</f>
        <v>1199695</v>
      </c>
      <c r="F20" s="6">
        <f t="shared" si="0"/>
        <v>1133954</v>
      </c>
      <c r="G20" s="6">
        <f>G21</f>
        <v>0</v>
      </c>
      <c r="H20" s="6">
        <f>H21</f>
        <v>1133954</v>
      </c>
      <c r="I20" s="6">
        <f>I21</f>
        <v>1133954</v>
      </c>
      <c r="J20" s="6">
        <f>J21</f>
        <v>0</v>
      </c>
      <c r="K20" s="6">
        <f t="shared" si="1"/>
        <v>0</v>
      </c>
    </row>
    <row r="21" spans="1:11" s="1" customFormat="1" ht="22.5" x14ac:dyDescent="0.25">
      <c r="A21" s="5" t="s">
        <v>173</v>
      </c>
      <c r="B21" s="5" t="s">
        <v>105</v>
      </c>
      <c r="C21" s="5" t="s">
        <v>106</v>
      </c>
      <c r="D21" s="6">
        <f>D22+D25</f>
        <v>604200</v>
      </c>
      <c r="E21" s="6">
        <f>E22+E25</f>
        <v>1199695</v>
      </c>
      <c r="F21" s="6">
        <f t="shared" si="0"/>
        <v>1133954</v>
      </c>
      <c r="G21" s="6">
        <f>G22+G25</f>
        <v>0</v>
      </c>
      <c r="H21" s="6">
        <f>H22+H25</f>
        <v>1133954</v>
      </c>
      <c r="I21" s="6">
        <f>I22+I25</f>
        <v>1133954</v>
      </c>
      <c r="J21" s="6">
        <f>J22+J25</f>
        <v>0</v>
      </c>
      <c r="K21" s="6">
        <f t="shared" si="1"/>
        <v>0</v>
      </c>
    </row>
    <row r="22" spans="1:11" s="1" customFormat="1" x14ac:dyDescent="0.25">
      <c r="A22" s="5" t="s">
        <v>44</v>
      </c>
      <c r="B22" s="5" t="s">
        <v>108</v>
      </c>
      <c r="C22" s="5" t="s">
        <v>109</v>
      </c>
      <c r="D22" s="6">
        <f>D23</f>
        <v>4200</v>
      </c>
      <c r="E22" s="6">
        <f>E23</f>
        <v>4200</v>
      </c>
      <c r="F22" s="6">
        <f t="shared" si="0"/>
        <v>4395</v>
      </c>
      <c r="G22" s="6">
        <f>G23</f>
        <v>0</v>
      </c>
      <c r="H22" s="6">
        <f>H23</f>
        <v>4395</v>
      </c>
      <c r="I22" s="6">
        <f>I23</f>
        <v>4395</v>
      </c>
      <c r="J22" s="6">
        <f>J23</f>
        <v>0</v>
      </c>
      <c r="K22" s="6">
        <f t="shared" si="1"/>
        <v>0</v>
      </c>
    </row>
    <row r="23" spans="1:11" s="1" customFormat="1" x14ac:dyDescent="0.25">
      <c r="A23" s="5" t="s">
        <v>47</v>
      </c>
      <c r="B23" s="5" t="s">
        <v>111</v>
      </c>
      <c r="C23" s="5" t="s">
        <v>112</v>
      </c>
      <c r="D23" s="6">
        <f>+D24</f>
        <v>4200</v>
      </c>
      <c r="E23" s="6">
        <f>+E24</f>
        <v>4200</v>
      </c>
      <c r="F23" s="6">
        <f t="shared" si="0"/>
        <v>4395</v>
      </c>
      <c r="G23" s="6">
        <f>+G24</f>
        <v>0</v>
      </c>
      <c r="H23" s="6">
        <f>+H24</f>
        <v>4395</v>
      </c>
      <c r="I23" s="6">
        <f>+I24</f>
        <v>4395</v>
      </c>
      <c r="J23" s="6">
        <f>+J24</f>
        <v>0</v>
      </c>
      <c r="K23" s="6">
        <f t="shared" si="1"/>
        <v>0</v>
      </c>
    </row>
    <row r="24" spans="1:11" s="1" customFormat="1" ht="54" x14ac:dyDescent="0.25">
      <c r="A24" s="5" t="s">
        <v>53</v>
      </c>
      <c r="B24" s="5" t="s">
        <v>114</v>
      </c>
      <c r="C24" s="5" t="s">
        <v>115</v>
      </c>
      <c r="D24" s="6">
        <v>4200</v>
      </c>
      <c r="E24" s="6">
        <v>4200</v>
      </c>
      <c r="F24" s="6">
        <f t="shared" si="0"/>
        <v>4395</v>
      </c>
      <c r="G24" s="6">
        <v>0</v>
      </c>
      <c r="H24" s="6">
        <v>4395</v>
      </c>
      <c r="I24" s="6">
        <v>4395</v>
      </c>
      <c r="J24" s="6">
        <v>0</v>
      </c>
      <c r="K24" s="6">
        <f t="shared" si="1"/>
        <v>0</v>
      </c>
    </row>
    <row r="25" spans="1:11" s="1" customFormat="1" ht="33" x14ac:dyDescent="0.25">
      <c r="A25" s="5" t="s">
        <v>174</v>
      </c>
      <c r="B25" s="5" t="s">
        <v>120</v>
      </c>
      <c r="C25" s="5" t="s">
        <v>121</v>
      </c>
      <c r="D25" s="6">
        <f>+D26</f>
        <v>600000</v>
      </c>
      <c r="E25" s="6">
        <f>+E26</f>
        <v>1195495</v>
      </c>
      <c r="F25" s="6">
        <f t="shared" si="0"/>
        <v>1129559</v>
      </c>
      <c r="G25" s="6">
        <f>+G26</f>
        <v>0</v>
      </c>
      <c r="H25" s="6">
        <f>+H26</f>
        <v>1129559</v>
      </c>
      <c r="I25" s="6">
        <f>+I26</f>
        <v>1129559</v>
      </c>
      <c r="J25" s="6">
        <f>+J26</f>
        <v>0</v>
      </c>
      <c r="K25" s="6">
        <f t="shared" si="1"/>
        <v>0</v>
      </c>
    </row>
    <row r="26" spans="1:11" s="1" customFormat="1" ht="22.5" x14ac:dyDescent="0.25">
      <c r="A26" s="5" t="s">
        <v>56</v>
      </c>
      <c r="B26" s="5" t="s">
        <v>129</v>
      </c>
      <c r="C26" s="5" t="s">
        <v>130</v>
      </c>
      <c r="D26" s="6">
        <v>600000</v>
      </c>
      <c r="E26" s="6">
        <v>1195495</v>
      </c>
      <c r="F26" s="6">
        <f t="shared" si="0"/>
        <v>1129559</v>
      </c>
      <c r="G26" s="6">
        <v>0</v>
      </c>
      <c r="H26" s="6">
        <v>1129559</v>
      </c>
      <c r="I26" s="6">
        <v>1129559</v>
      </c>
      <c r="J26" s="6">
        <v>0</v>
      </c>
      <c r="K26" s="6">
        <f t="shared" si="1"/>
        <v>0</v>
      </c>
    </row>
    <row r="27" spans="1:11" s="1" customFormat="1" ht="33" x14ac:dyDescent="0.25">
      <c r="A27" s="5" t="s">
        <v>175</v>
      </c>
      <c r="B27" s="5" t="s">
        <v>137</v>
      </c>
      <c r="C27" s="5" t="s">
        <v>138</v>
      </c>
      <c r="D27" s="6">
        <f>D28</f>
        <v>16400</v>
      </c>
      <c r="E27" s="6">
        <f>E28</f>
        <v>16400</v>
      </c>
      <c r="F27" s="6">
        <f t="shared" si="0"/>
        <v>10987</v>
      </c>
      <c r="G27" s="6">
        <f>G28</f>
        <v>0</v>
      </c>
      <c r="H27" s="6">
        <f>H28</f>
        <v>10987</v>
      </c>
      <c r="I27" s="6">
        <f>I28</f>
        <v>10987</v>
      </c>
      <c r="J27" s="6">
        <f>J28</f>
        <v>0</v>
      </c>
      <c r="K27" s="6">
        <f t="shared" si="1"/>
        <v>0</v>
      </c>
    </row>
    <row r="28" spans="1:11" s="1" customFormat="1" ht="22.5" x14ac:dyDescent="0.25">
      <c r="A28" s="5" t="s">
        <v>176</v>
      </c>
      <c r="B28" s="5" t="s">
        <v>140</v>
      </c>
      <c r="C28" s="5" t="s">
        <v>141</v>
      </c>
      <c r="D28" s="6">
        <f>D29+D30</f>
        <v>16400</v>
      </c>
      <c r="E28" s="6">
        <f>E29+E30</f>
        <v>16400</v>
      </c>
      <c r="F28" s="6">
        <f t="shared" si="0"/>
        <v>10987</v>
      </c>
      <c r="G28" s="6">
        <f>G29+G30</f>
        <v>0</v>
      </c>
      <c r="H28" s="6">
        <f>H29+H30</f>
        <v>10987</v>
      </c>
      <c r="I28" s="6">
        <f>I29+I30</f>
        <v>10987</v>
      </c>
      <c r="J28" s="6">
        <f>J29+J30</f>
        <v>0</v>
      </c>
      <c r="K28" s="6">
        <f t="shared" si="1"/>
        <v>0</v>
      </c>
    </row>
    <row r="29" spans="1:11" s="1" customFormat="1" ht="22.5" x14ac:dyDescent="0.25">
      <c r="A29" s="5" t="s">
        <v>177</v>
      </c>
      <c r="B29" s="5" t="s">
        <v>143</v>
      </c>
      <c r="C29" s="5" t="s">
        <v>144</v>
      </c>
      <c r="D29" s="6">
        <v>16400</v>
      </c>
      <c r="E29" s="6">
        <v>16400</v>
      </c>
      <c r="F29" s="6">
        <f t="shared" si="0"/>
        <v>0</v>
      </c>
      <c r="G29" s="6">
        <v>0</v>
      </c>
      <c r="H29" s="6">
        <v>0</v>
      </c>
      <c r="I29" s="6">
        <v>0</v>
      </c>
      <c r="J29" s="6">
        <v>0</v>
      </c>
      <c r="K29" s="6">
        <f t="shared" si="1"/>
        <v>0</v>
      </c>
    </row>
    <row r="30" spans="1:11" s="1" customFormat="1" ht="22.5" x14ac:dyDescent="0.25">
      <c r="A30" s="5" t="s">
        <v>178</v>
      </c>
      <c r="B30" s="5" t="s">
        <v>146</v>
      </c>
      <c r="C30" s="5" t="s">
        <v>147</v>
      </c>
      <c r="D30" s="6">
        <v>0</v>
      </c>
      <c r="E30" s="6">
        <v>0</v>
      </c>
      <c r="F30" s="6">
        <f t="shared" si="0"/>
        <v>10987</v>
      </c>
      <c r="G30" s="6">
        <v>0</v>
      </c>
      <c r="H30" s="6">
        <v>10987</v>
      </c>
      <c r="I30" s="6">
        <v>10987</v>
      </c>
      <c r="J30" s="6">
        <v>0</v>
      </c>
      <c r="K30" s="6">
        <f t="shared" si="1"/>
        <v>0</v>
      </c>
    </row>
    <row r="31" spans="1:11" s="1" customFormat="1" x14ac:dyDescent="0.25">
      <c r="A31" s="3"/>
      <c r="B31" s="3"/>
      <c r="C31" s="3"/>
      <c r="D31" s="4"/>
      <c r="E31" s="4"/>
      <c r="F31" s="4"/>
      <c r="G31" s="4"/>
      <c r="H31" s="4"/>
      <c r="I31" s="4"/>
      <c r="J31" s="4"/>
      <c r="K31" s="4"/>
    </row>
    <row r="62" spans="1:20" x14ac:dyDescent="0.25">
      <c r="A62" s="7"/>
      <c r="B62" s="7"/>
      <c r="C62" s="7"/>
      <c r="D62" s="7"/>
      <c r="I62" s="7"/>
      <c r="J62" s="7"/>
      <c r="K62" s="7"/>
      <c r="L62" s="7"/>
      <c r="Q62" s="7"/>
      <c r="R62" s="7"/>
      <c r="S62" s="7"/>
      <c r="T62" s="7"/>
    </row>
  </sheetData>
  <mergeCells count="16">
    <mergeCell ref="A1:K1"/>
    <mergeCell ref="A2:K2"/>
    <mergeCell ref="A3:K3"/>
    <mergeCell ref="A4:K4"/>
    <mergeCell ref="I6:I9"/>
    <mergeCell ref="J6:J9"/>
    <mergeCell ref="K6:K9"/>
    <mergeCell ref="A10:B10"/>
    <mergeCell ref="C6:C9"/>
    <mergeCell ref="D6:D9"/>
    <mergeCell ref="E6:E9"/>
    <mergeCell ref="F6:H6"/>
    <mergeCell ref="F7:F9"/>
    <mergeCell ref="G7:G9"/>
    <mergeCell ref="H7:H9"/>
    <mergeCell ref="A6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Oana.Cojocariu</cp:lastModifiedBy>
  <cp:lastPrinted>2021-04-12T12:45:04Z</cp:lastPrinted>
  <dcterms:created xsi:type="dcterms:W3CDTF">2021-04-02T12:16:31Z</dcterms:created>
  <dcterms:modified xsi:type="dcterms:W3CDTF">2021-04-12T12:45:09Z</dcterms:modified>
</cp:coreProperties>
</file>