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OIECTE HOTARARI\2020\noiembrie\draft ph cont executie trim III 2020\"/>
    </mc:Choice>
  </mc:AlternateContent>
  <xr:revisionPtr revIDLastSave="0" documentId="13_ncr:1_{3E74D045-770B-44D8-AF9C-82EC8DD9E328}" xr6:coauthVersionLast="45" xr6:coauthVersionMax="45" xr10:uidLastSave="{00000000-0000-0000-0000-000000000000}"/>
  <bookViews>
    <workbookView xWindow="-120" yWindow="-120" windowWidth="19440" windowHeight="15150" xr2:uid="{00000000-000D-0000-FFFF-FFFF00000000}"/>
  </bookViews>
  <sheets>
    <sheet name="Foaie1" sheetId="1" r:id="rId1"/>
    <sheet name="Foaie2" sheetId="2" r:id="rId2"/>
    <sheet name="Foaie3" sheetId="3" r:id="rId3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9" i="1" l="1"/>
  <c r="F128" i="1"/>
  <c r="I127" i="1"/>
  <c r="H127" i="1"/>
  <c r="H126" i="1" s="1"/>
  <c r="F126" i="1" s="1"/>
  <c r="G127" i="1"/>
  <c r="F127" i="1"/>
  <c r="E127" i="1"/>
  <c r="D127" i="1"/>
  <c r="I126" i="1"/>
  <c r="G126" i="1"/>
  <c r="E126" i="1"/>
  <c r="D126" i="1"/>
  <c r="F125" i="1"/>
  <c r="I124" i="1"/>
  <c r="H124" i="1"/>
  <c r="G124" i="1"/>
  <c r="F124" i="1" s="1"/>
  <c r="E124" i="1"/>
  <c r="D124" i="1"/>
  <c r="F123" i="1"/>
  <c r="I122" i="1"/>
  <c r="I121" i="1" s="1"/>
  <c r="I120" i="1" s="1"/>
  <c r="I119" i="1" s="1"/>
  <c r="H122" i="1"/>
  <c r="G122" i="1"/>
  <c r="F122" i="1" s="1"/>
  <c r="E122" i="1"/>
  <c r="D122" i="1"/>
  <c r="H121" i="1"/>
  <c r="G121" i="1"/>
  <c r="F121" i="1" s="1"/>
  <c r="E121" i="1"/>
  <c r="D121" i="1"/>
  <c r="D120" i="1" s="1"/>
  <c r="D119" i="1" s="1"/>
  <c r="H120" i="1"/>
  <c r="E120" i="1"/>
  <c r="H119" i="1"/>
  <c r="H106" i="1" s="1"/>
  <c r="E119" i="1"/>
  <c r="F118" i="1"/>
  <c r="I117" i="1"/>
  <c r="I116" i="1" s="1"/>
  <c r="I115" i="1" s="1"/>
  <c r="H117" i="1"/>
  <c r="F117" i="1" s="1"/>
  <c r="G117" i="1"/>
  <c r="E117" i="1"/>
  <c r="E116" i="1" s="1"/>
  <c r="E115" i="1" s="1"/>
  <c r="D117" i="1"/>
  <c r="D116" i="1" s="1"/>
  <c r="D115" i="1" s="1"/>
  <c r="H116" i="1"/>
  <c r="G116" i="1"/>
  <c r="F116" i="1"/>
  <c r="H115" i="1"/>
  <c r="G115" i="1"/>
  <c r="F115" i="1"/>
  <c r="F114" i="1"/>
  <c r="I113" i="1"/>
  <c r="H113" i="1"/>
  <c r="G113" i="1"/>
  <c r="F113" i="1"/>
  <c r="E113" i="1"/>
  <c r="E112" i="1" s="1"/>
  <c r="D113" i="1"/>
  <c r="I112" i="1"/>
  <c r="H112" i="1"/>
  <c r="G112" i="1"/>
  <c r="F112" i="1"/>
  <c r="D112" i="1"/>
  <c r="D106" i="1" s="1"/>
  <c r="F111" i="1"/>
  <c r="I110" i="1"/>
  <c r="H110" i="1"/>
  <c r="G110" i="1"/>
  <c r="F110" i="1"/>
  <c r="E110" i="1"/>
  <c r="D110" i="1"/>
  <c r="I109" i="1"/>
  <c r="H109" i="1"/>
  <c r="G109" i="1"/>
  <c r="F109" i="1"/>
  <c r="E109" i="1"/>
  <c r="D109" i="1"/>
  <c r="I108" i="1"/>
  <c r="H108" i="1"/>
  <c r="G108" i="1"/>
  <c r="F108" i="1"/>
  <c r="E108" i="1"/>
  <c r="E107" i="1" s="1"/>
  <c r="E106" i="1" s="1"/>
  <c r="D108" i="1"/>
  <c r="I107" i="1"/>
  <c r="H107" i="1"/>
  <c r="G107" i="1"/>
  <c r="F107" i="1"/>
  <c r="D107" i="1"/>
  <c r="F100" i="1"/>
  <c r="F99" i="1"/>
  <c r="F98" i="1"/>
  <c r="F97" i="1"/>
  <c r="I96" i="1"/>
  <c r="H96" i="1"/>
  <c r="G96" i="1"/>
  <c r="F96" i="1"/>
  <c r="E96" i="1"/>
  <c r="D96" i="1"/>
  <c r="D92" i="1" s="1"/>
  <c r="D91" i="1" s="1"/>
  <c r="F95" i="1"/>
  <c r="I94" i="1"/>
  <c r="H94" i="1"/>
  <c r="G94" i="1"/>
  <c r="F94" i="1"/>
  <c r="E94" i="1"/>
  <c r="D94" i="1"/>
  <c r="I93" i="1"/>
  <c r="H93" i="1"/>
  <c r="G93" i="1"/>
  <c r="F93" i="1"/>
  <c r="E93" i="1"/>
  <c r="D93" i="1"/>
  <c r="I92" i="1"/>
  <c r="H92" i="1"/>
  <c r="G92" i="1"/>
  <c r="F92" i="1"/>
  <c r="E92" i="1"/>
  <c r="I91" i="1"/>
  <c r="H91" i="1"/>
  <c r="G91" i="1"/>
  <c r="F91" i="1"/>
  <c r="E91" i="1"/>
  <c r="F90" i="1"/>
  <c r="I89" i="1"/>
  <c r="H89" i="1"/>
  <c r="G89" i="1"/>
  <c r="F89" i="1"/>
  <c r="E89" i="1"/>
  <c r="D89" i="1"/>
  <c r="I88" i="1"/>
  <c r="H88" i="1"/>
  <c r="G88" i="1"/>
  <c r="F88" i="1"/>
  <c r="E88" i="1"/>
  <c r="D88" i="1"/>
  <c r="I87" i="1"/>
  <c r="H87" i="1"/>
  <c r="G87" i="1"/>
  <c r="F87" i="1"/>
  <c r="E87" i="1"/>
  <c r="D87" i="1"/>
  <c r="F86" i="1"/>
  <c r="F85" i="1"/>
  <c r="I84" i="1"/>
  <c r="H84" i="1"/>
  <c r="F84" i="1" s="1"/>
  <c r="G84" i="1"/>
  <c r="E84" i="1"/>
  <c r="D84" i="1"/>
  <c r="F83" i="1"/>
  <c r="I82" i="1"/>
  <c r="I72" i="1" s="1"/>
  <c r="I66" i="1" s="1"/>
  <c r="I65" i="1" s="1"/>
  <c r="I64" i="1" s="1"/>
  <c r="H82" i="1"/>
  <c r="G82" i="1"/>
  <c r="F82" i="1"/>
  <c r="E82" i="1"/>
  <c r="D82" i="1"/>
  <c r="D72" i="1" s="1"/>
  <c r="D66" i="1" s="1"/>
  <c r="D65" i="1" s="1"/>
  <c r="F81" i="1"/>
  <c r="F80" i="1"/>
  <c r="F79" i="1"/>
  <c r="F78" i="1"/>
  <c r="F77" i="1"/>
  <c r="F76" i="1"/>
  <c r="F75" i="1"/>
  <c r="F74" i="1"/>
  <c r="I73" i="1"/>
  <c r="H73" i="1"/>
  <c r="G73" i="1"/>
  <c r="F73" i="1"/>
  <c r="E73" i="1"/>
  <c r="D73" i="1"/>
  <c r="G72" i="1"/>
  <c r="E72" i="1"/>
  <c r="E66" i="1" s="1"/>
  <c r="E65" i="1" s="1"/>
  <c r="E64" i="1" s="1"/>
  <c r="F71" i="1"/>
  <c r="F70" i="1"/>
  <c r="I69" i="1"/>
  <c r="H69" i="1"/>
  <c r="G69" i="1"/>
  <c r="F69" i="1" s="1"/>
  <c r="E69" i="1"/>
  <c r="D69" i="1"/>
  <c r="I68" i="1"/>
  <c r="H68" i="1"/>
  <c r="G68" i="1"/>
  <c r="F68" i="1" s="1"/>
  <c r="E68" i="1"/>
  <c r="D68" i="1"/>
  <c r="I67" i="1"/>
  <c r="H67" i="1"/>
  <c r="G67" i="1"/>
  <c r="F67" i="1" s="1"/>
  <c r="E67" i="1"/>
  <c r="D67" i="1"/>
  <c r="G66" i="1"/>
  <c r="G65" i="1"/>
  <c r="G64" i="1"/>
  <c r="I106" i="1" l="1"/>
  <c r="G120" i="1"/>
  <c r="D64" i="1"/>
  <c r="H72" i="1"/>
  <c r="G119" i="1" l="1"/>
  <c r="F120" i="1"/>
  <c r="F72" i="1"/>
  <c r="H66" i="1"/>
  <c r="F119" i="1" l="1"/>
  <c r="G106" i="1"/>
  <c r="F106" i="1" s="1"/>
  <c r="H65" i="1"/>
  <c r="F66" i="1"/>
  <c r="H64" i="1" l="1"/>
  <c r="F64" i="1" s="1"/>
  <c r="F65" i="1"/>
  <c r="D15" i="3" l="1"/>
  <c r="D14" i="3" s="1"/>
  <c r="D13" i="3" s="1"/>
  <c r="D12" i="3" s="1"/>
  <c r="E15" i="3"/>
  <c r="E14" i="3" s="1"/>
  <c r="E13" i="3" s="1"/>
  <c r="E12" i="3" s="1"/>
  <c r="G15" i="3"/>
  <c r="F15" i="3" s="1"/>
  <c r="K15" i="3" s="1"/>
  <c r="H15" i="3"/>
  <c r="H14" i="3" s="1"/>
  <c r="H13" i="3" s="1"/>
  <c r="H12" i="3" s="1"/>
  <c r="I15" i="3"/>
  <c r="I14" i="3" s="1"/>
  <c r="I13" i="3" s="1"/>
  <c r="I12" i="3" s="1"/>
  <c r="J15" i="3"/>
  <c r="J14" i="3" s="1"/>
  <c r="J13" i="3" s="1"/>
  <c r="J12" i="3" s="1"/>
  <c r="F16" i="3"/>
  <c r="K16" i="3"/>
  <c r="G17" i="3"/>
  <c r="F17" i="3" s="1"/>
  <c r="D18" i="3"/>
  <c r="D17" i="3" s="1"/>
  <c r="E18" i="3"/>
  <c r="E17" i="3" s="1"/>
  <c r="G18" i="3"/>
  <c r="H18" i="3"/>
  <c r="H17" i="3" s="1"/>
  <c r="I18" i="3"/>
  <c r="I17" i="3" s="1"/>
  <c r="J18" i="3"/>
  <c r="J17" i="3" s="1"/>
  <c r="F19" i="3"/>
  <c r="K19" i="3"/>
  <c r="E21" i="3"/>
  <c r="E20" i="3" s="1"/>
  <c r="D22" i="3"/>
  <c r="D21" i="3" s="1"/>
  <c r="D20" i="3" s="1"/>
  <c r="E22" i="3"/>
  <c r="G22" i="3"/>
  <c r="G21" i="3" s="1"/>
  <c r="H22" i="3"/>
  <c r="H21" i="3" s="1"/>
  <c r="H20" i="3" s="1"/>
  <c r="I22" i="3"/>
  <c r="I21" i="3" s="1"/>
  <c r="I20" i="3" s="1"/>
  <c r="J22" i="3"/>
  <c r="J21" i="3" s="1"/>
  <c r="J20" i="3" s="1"/>
  <c r="F23" i="3"/>
  <c r="K23" i="3" s="1"/>
  <c r="D27" i="3"/>
  <c r="D26" i="3" s="1"/>
  <c r="E27" i="3"/>
  <c r="E26" i="3" s="1"/>
  <c r="E25" i="3" s="1"/>
  <c r="E24" i="3" s="1"/>
  <c r="G27" i="3"/>
  <c r="F27" i="3" s="1"/>
  <c r="K27" i="3" s="1"/>
  <c r="H27" i="3"/>
  <c r="H26" i="3" s="1"/>
  <c r="I27" i="3"/>
  <c r="I26" i="3" s="1"/>
  <c r="J27" i="3"/>
  <c r="J26" i="3" s="1"/>
  <c r="F28" i="3"/>
  <c r="K28" i="3"/>
  <c r="D29" i="3"/>
  <c r="E29" i="3"/>
  <c r="G29" i="3"/>
  <c r="H29" i="3"/>
  <c r="I29" i="3"/>
  <c r="J29" i="3"/>
  <c r="F30" i="3"/>
  <c r="K30" i="3" s="1"/>
  <c r="H31" i="3"/>
  <c r="I31" i="3"/>
  <c r="D32" i="3"/>
  <c r="D31" i="3" s="1"/>
  <c r="E32" i="3"/>
  <c r="E31" i="3" s="1"/>
  <c r="G32" i="3"/>
  <c r="H32" i="3"/>
  <c r="I32" i="3"/>
  <c r="J32" i="3"/>
  <c r="J31" i="3" s="1"/>
  <c r="F33" i="3"/>
  <c r="K33" i="3"/>
  <c r="F34" i="3"/>
  <c r="K34" i="3" s="1"/>
  <c r="G15" i="2"/>
  <c r="D16" i="2"/>
  <c r="D15" i="2" s="1"/>
  <c r="E16" i="2"/>
  <c r="E15" i="2" s="1"/>
  <c r="E14" i="2" s="1"/>
  <c r="E13" i="2" s="1"/>
  <c r="G16" i="2"/>
  <c r="F16" i="2" s="1"/>
  <c r="J16" i="2"/>
  <c r="J15" i="2" s="1"/>
  <c r="D17" i="2"/>
  <c r="E17" i="2"/>
  <c r="G17" i="2"/>
  <c r="F17" i="2" s="1"/>
  <c r="K17" i="2" s="1"/>
  <c r="H17" i="2"/>
  <c r="H16" i="2" s="1"/>
  <c r="H15" i="2" s="1"/>
  <c r="H14" i="2" s="1"/>
  <c r="H13" i="2" s="1"/>
  <c r="H12" i="2" s="1"/>
  <c r="I17" i="2"/>
  <c r="I16" i="2" s="1"/>
  <c r="I15" i="2" s="1"/>
  <c r="I14" i="2" s="1"/>
  <c r="I13" i="2" s="1"/>
  <c r="I12" i="2" s="1"/>
  <c r="J17" i="2"/>
  <c r="F18" i="2"/>
  <c r="K18" i="2"/>
  <c r="F19" i="2"/>
  <c r="K19" i="2"/>
  <c r="D21" i="2"/>
  <c r="E21" i="2"/>
  <c r="G21" i="2"/>
  <c r="G20" i="2" s="1"/>
  <c r="H21" i="2"/>
  <c r="I21" i="2"/>
  <c r="J21" i="2"/>
  <c r="F22" i="2"/>
  <c r="K22" i="2"/>
  <c r="F23" i="2"/>
  <c r="K23" i="2"/>
  <c r="F24" i="2"/>
  <c r="K24" i="2"/>
  <c r="F25" i="2"/>
  <c r="K25" i="2"/>
  <c r="F26" i="2"/>
  <c r="K26" i="2"/>
  <c r="F27" i="2"/>
  <c r="K27" i="2"/>
  <c r="F28" i="2"/>
  <c r="K28" i="2"/>
  <c r="F29" i="2"/>
  <c r="K29" i="2"/>
  <c r="D30" i="2"/>
  <c r="E30" i="2"/>
  <c r="G30" i="2"/>
  <c r="F30" i="2" s="1"/>
  <c r="K30" i="2" s="1"/>
  <c r="H30" i="2"/>
  <c r="I30" i="2"/>
  <c r="J30" i="2"/>
  <c r="F31" i="2"/>
  <c r="K31" i="2"/>
  <c r="D32" i="2"/>
  <c r="D20" i="2" s="1"/>
  <c r="E32" i="2"/>
  <c r="E20" i="2" s="1"/>
  <c r="G32" i="2"/>
  <c r="F32" i="2" s="1"/>
  <c r="K32" i="2" s="1"/>
  <c r="H32" i="2"/>
  <c r="H20" i="2" s="1"/>
  <c r="I32" i="2"/>
  <c r="I20" i="2" s="1"/>
  <c r="J32" i="2"/>
  <c r="J20" i="2" s="1"/>
  <c r="F33" i="2"/>
  <c r="K33" i="2"/>
  <c r="F34" i="2"/>
  <c r="K34" i="2"/>
  <c r="H35" i="2"/>
  <c r="I35" i="2"/>
  <c r="G36" i="2"/>
  <c r="G35" i="2" s="1"/>
  <c r="F35" i="2" s="1"/>
  <c r="K35" i="2" s="1"/>
  <c r="H36" i="2"/>
  <c r="I36" i="2"/>
  <c r="D37" i="2"/>
  <c r="D36" i="2" s="1"/>
  <c r="D35" i="2" s="1"/>
  <c r="E37" i="2"/>
  <c r="E36" i="2" s="1"/>
  <c r="E35" i="2" s="1"/>
  <c r="G37" i="2"/>
  <c r="F37" i="2" s="1"/>
  <c r="K37" i="2" s="1"/>
  <c r="H37" i="2"/>
  <c r="I37" i="2"/>
  <c r="J37" i="2"/>
  <c r="J36" i="2" s="1"/>
  <c r="J35" i="2" s="1"/>
  <c r="F38" i="2"/>
  <c r="K38" i="2"/>
  <c r="D40" i="2"/>
  <c r="D39" i="2" s="1"/>
  <c r="E40" i="2"/>
  <c r="E39" i="2" s="1"/>
  <c r="J40" i="2"/>
  <c r="J39" i="2" s="1"/>
  <c r="D41" i="2"/>
  <c r="E41" i="2"/>
  <c r="H41" i="2"/>
  <c r="H40" i="2" s="1"/>
  <c r="H39" i="2" s="1"/>
  <c r="I41" i="2"/>
  <c r="I40" i="2" s="1"/>
  <c r="I39" i="2" s="1"/>
  <c r="J41" i="2"/>
  <c r="D42" i="2"/>
  <c r="E42" i="2"/>
  <c r="G42" i="2"/>
  <c r="F42" i="2" s="1"/>
  <c r="K42" i="2" s="1"/>
  <c r="H42" i="2"/>
  <c r="I42" i="2"/>
  <c r="J42" i="2"/>
  <c r="F43" i="2"/>
  <c r="K43" i="2"/>
  <c r="D44" i="2"/>
  <c r="E44" i="2"/>
  <c r="G44" i="2"/>
  <c r="F44" i="2" s="1"/>
  <c r="K44" i="2" s="1"/>
  <c r="H44" i="2"/>
  <c r="I44" i="2"/>
  <c r="J44" i="2"/>
  <c r="F45" i="2"/>
  <c r="K45" i="2"/>
  <c r="F46" i="2"/>
  <c r="K46" i="2"/>
  <c r="F47" i="2"/>
  <c r="K47" i="2"/>
  <c r="F48" i="2"/>
  <c r="K48" i="2"/>
  <c r="D16" i="1"/>
  <c r="D15" i="1" s="1"/>
  <c r="D14" i="1" s="1"/>
  <c r="E16" i="1"/>
  <c r="E15" i="1" s="1"/>
  <c r="E14" i="1" s="1"/>
  <c r="G16" i="1"/>
  <c r="H16" i="1"/>
  <c r="H15" i="1" s="1"/>
  <c r="H14" i="1" s="1"/>
  <c r="I16" i="1"/>
  <c r="I15" i="1" s="1"/>
  <c r="I14" i="1" s="1"/>
  <c r="J16" i="1"/>
  <c r="J15" i="1" s="1"/>
  <c r="J14" i="1" s="1"/>
  <c r="F17" i="1"/>
  <c r="K17" i="1" s="1"/>
  <c r="F18" i="1"/>
  <c r="K18" i="1" s="1"/>
  <c r="D20" i="1"/>
  <c r="E20" i="1"/>
  <c r="G20" i="1"/>
  <c r="F20" i="1" s="1"/>
  <c r="K20" i="1" s="1"/>
  <c r="H20" i="1"/>
  <c r="I20" i="1"/>
  <c r="J20" i="1"/>
  <c r="F21" i="1"/>
  <c r="K21" i="1" s="1"/>
  <c r="F22" i="1"/>
  <c r="K22" i="1" s="1"/>
  <c r="F23" i="1"/>
  <c r="K23" i="1"/>
  <c r="F24" i="1"/>
  <c r="K24" i="1" s="1"/>
  <c r="F25" i="1"/>
  <c r="K25" i="1" s="1"/>
  <c r="F26" i="1"/>
  <c r="K26" i="1"/>
  <c r="F27" i="1"/>
  <c r="K27" i="1" s="1"/>
  <c r="F28" i="1"/>
  <c r="K28" i="1" s="1"/>
  <c r="D29" i="1"/>
  <c r="E29" i="1"/>
  <c r="G29" i="1"/>
  <c r="H29" i="1"/>
  <c r="I29" i="1"/>
  <c r="J29" i="1"/>
  <c r="F30" i="1"/>
  <c r="K30" i="1" s="1"/>
  <c r="D31" i="1"/>
  <c r="E31" i="1"/>
  <c r="G31" i="1"/>
  <c r="H31" i="1"/>
  <c r="I31" i="1"/>
  <c r="J31" i="1"/>
  <c r="F32" i="1"/>
  <c r="K32" i="1"/>
  <c r="F33" i="1"/>
  <c r="K33" i="1" s="1"/>
  <c r="F34" i="1"/>
  <c r="K34" i="1" s="1"/>
  <c r="D36" i="1"/>
  <c r="D35" i="1" s="1"/>
  <c r="E36" i="1"/>
  <c r="E35" i="1" s="1"/>
  <c r="G36" i="1"/>
  <c r="G35" i="1" s="1"/>
  <c r="H36" i="1"/>
  <c r="H35" i="1" s="1"/>
  <c r="I36" i="1"/>
  <c r="I35" i="1" s="1"/>
  <c r="J36" i="1"/>
  <c r="J35" i="1" s="1"/>
  <c r="F37" i="1"/>
  <c r="K37" i="1" s="1"/>
  <c r="D40" i="1"/>
  <c r="D39" i="1" s="1"/>
  <c r="D38" i="1" s="1"/>
  <c r="E40" i="1"/>
  <c r="E39" i="1" s="1"/>
  <c r="E38" i="1" s="1"/>
  <c r="G40" i="1"/>
  <c r="H40" i="1"/>
  <c r="H39" i="1" s="1"/>
  <c r="H38" i="1" s="1"/>
  <c r="I40" i="1"/>
  <c r="I39" i="1" s="1"/>
  <c r="I38" i="1" s="1"/>
  <c r="J40" i="1"/>
  <c r="J39" i="1" s="1"/>
  <c r="J38" i="1" s="1"/>
  <c r="F41" i="1"/>
  <c r="K41" i="1"/>
  <c r="F42" i="1"/>
  <c r="K42" i="1" s="1"/>
  <c r="D46" i="1"/>
  <c r="D45" i="1" s="1"/>
  <c r="E46" i="1"/>
  <c r="E45" i="1" s="1"/>
  <c r="G46" i="1"/>
  <c r="H46" i="1"/>
  <c r="H45" i="1" s="1"/>
  <c r="H44" i="1" s="1"/>
  <c r="H43" i="1" s="1"/>
  <c r="I46" i="1"/>
  <c r="I45" i="1" s="1"/>
  <c r="I44" i="1" s="1"/>
  <c r="I43" i="1" s="1"/>
  <c r="J46" i="1"/>
  <c r="J45" i="1" s="1"/>
  <c r="F47" i="1"/>
  <c r="K47" i="1"/>
  <c r="F48" i="1"/>
  <c r="K48" i="1" s="1"/>
  <c r="D49" i="1"/>
  <c r="E49" i="1"/>
  <c r="G49" i="1"/>
  <c r="H49" i="1"/>
  <c r="I49" i="1"/>
  <c r="J49" i="1"/>
  <c r="F50" i="1"/>
  <c r="K50" i="1"/>
  <c r="F51" i="1"/>
  <c r="K51" i="1" s="1"/>
  <c r="F52" i="1"/>
  <c r="K52" i="1"/>
  <c r="F53" i="1"/>
  <c r="K53" i="1"/>
  <c r="F54" i="1"/>
  <c r="K54" i="1" s="1"/>
  <c r="D56" i="1"/>
  <c r="D55" i="1" s="1"/>
  <c r="E56" i="1"/>
  <c r="E55" i="1" s="1"/>
  <c r="G56" i="1"/>
  <c r="F56" i="1" s="1"/>
  <c r="H56" i="1"/>
  <c r="H55" i="1" s="1"/>
  <c r="I56" i="1"/>
  <c r="I55" i="1" s="1"/>
  <c r="J56" i="1"/>
  <c r="J55" i="1" s="1"/>
  <c r="F57" i="1"/>
  <c r="K57" i="1" s="1"/>
  <c r="F58" i="1"/>
  <c r="K58" i="1" s="1"/>
  <c r="H19" i="1" l="1"/>
  <c r="H13" i="1" s="1"/>
  <c r="H12" i="1" s="1"/>
  <c r="H11" i="1" s="1"/>
  <c r="G19" i="1"/>
  <c r="K56" i="1"/>
  <c r="J44" i="1"/>
  <c r="J43" i="1" s="1"/>
  <c r="D44" i="1"/>
  <c r="D43" i="1" s="1"/>
  <c r="J19" i="1"/>
  <c r="J13" i="1" s="1"/>
  <c r="J12" i="1" s="1"/>
  <c r="J11" i="1" s="1"/>
  <c r="D19" i="1"/>
  <c r="D13" i="1" s="1"/>
  <c r="D12" i="1" s="1"/>
  <c r="D11" i="1" s="1"/>
  <c r="I19" i="1"/>
  <c r="I13" i="1" s="1"/>
  <c r="I12" i="1" s="1"/>
  <c r="I11" i="1" s="1"/>
  <c r="E44" i="1"/>
  <c r="E43" i="1" s="1"/>
  <c r="F29" i="1"/>
  <c r="K29" i="1" s="1"/>
  <c r="G55" i="1"/>
  <c r="F55" i="1" s="1"/>
  <c r="K55" i="1" s="1"/>
  <c r="F35" i="1"/>
  <c r="K35" i="1" s="1"/>
  <c r="J25" i="3"/>
  <c r="J24" i="3" s="1"/>
  <c r="G26" i="3"/>
  <c r="F29" i="3"/>
  <c r="K29" i="3" s="1"/>
  <c r="I25" i="3"/>
  <c r="I24" i="3" s="1"/>
  <c r="H25" i="3"/>
  <c r="H24" i="3" s="1"/>
  <c r="H11" i="3" s="1"/>
  <c r="D25" i="3"/>
  <c r="D24" i="3" s="1"/>
  <c r="F18" i="3"/>
  <c r="K18" i="3" s="1"/>
  <c r="G14" i="3"/>
  <c r="G13" i="3" s="1"/>
  <c r="G12" i="3" s="1"/>
  <c r="G25" i="3"/>
  <c r="F26" i="3"/>
  <c r="K26" i="3" s="1"/>
  <c r="K17" i="3"/>
  <c r="G31" i="3"/>
  <c r="F31" i="3" s="1"/>
  <c r="K31" i="3" s="1"/>
  <c r="F32" i="3"/>
  <c r="K32" i="3" s="1"/>
  <c r="E11" i="3"/>
  <c r="F21" i="3"/>
  <c r="K21" i="3" s="1"/>
  <c r="D11" i="3"/>
  <c r="G20" i="3"/>
  <c r="F20" i="3" s="1"/>
  <c r="K20" i="3" s="1"/>
  <c r="J11" i="3"/>
  <c r="F13" i="3"/>
  <c r="K13" i="3" s="1"/>
  <c r="I11" i="3"/>
  <c r="F14" i="3"/>
  <c r="K14" i="3" s="1"/>
  <c r="F22" i="3"/>
  <c r="K22" i="3" s="1"/>
  <c r="K16" i="2"/>
  <c r="E12" i="2"/>
  <c r="D14" i="2"/>
  <c r="D13" i="2" s="1"/>
  <c r="D12" i="2" s="1"/>
  <c r="F15" i="2"/>
  <c r="K15" i="2" s="1"/>
  <c r="F20" i="2"/>
  <c r="K20" i="2" s="1"/>
  <c r="J14" i="2"/>
  <c r="J13" i="2" s="1"/>
  <c r="J12" i="2" s="1"/>
  <c r="F36" i="2"/>
  <c r="K36" i="2" s="1"/>
  <c r="F21" i="2"/>
  <c r="K21" i="2" s="1"/>
  <c r="G41" i="2"/>
  <c r="G14" i="2"/>
  <c r="F46" i="1"/>
  <c r="K46" i="1" s="1"/>
  <c r="G45" i="1"/>
  <c r="F16" i="1"/>
  <c r="K16" i="1" s="1"/>
  <c r="G15" i="1"/>
  <c r="F19" i="1"/>
  <c r="K19" i="1" s="1"/>
  <c r="F49" i="1"/>
  <c r="K49" i="1" s="1"/>
  <c r="F31" i="1"/>
  <c r="K31" i="1" s="1"/>
  <c r="E19" i="1"/>
  <c r="E13" i="1" s="1"/>
  <c r="E12" i="1" s="1"/>
  <c r="G39" i="1"/>
  <c r="F40" i="1"/>
  <c r="K40" i="1" s="1"/>
  <c r="F36" i="1"/>
  <c r="K36" i="1" s="1"/>
  <c r="E11" i="1" l="1"/>
  <c r="F12" i="3"/>
  <c r="K12" i="3" s="1"/>
  <c r="G24" i="3"/>
  <c r="F24" i="3" s="1"/>
  <c r="K24" i="3" s="1"/>
  <c r="F25" i="3"/>
  <c r="K25" i="3" s="1"/>
  <c r="F14" i="2"/>
  <c r="K14" i="2" s="1"/>
  <c r="G13" i="2"/>
  <c r="F41" i="2"/>
  <c r="K41" i="2" s="1"/>
  <c r="G40" i="2"/>
  <c r="G44" i="1"/>
  <c r="F45" i="1"/>
  <c r="K45" i="1" s="1"/>
  <c r="G38" i="1"/>
  <c r="F38" i="1" s="1"/>
  <c r="K38" i="1" s="1"/>
  <c r="F39" i="1"/>
  <c r="K39" i="1" s="1"/>
  <c r="G14" i="1"/>
  <c r="F15" i="1"/>
  <c r="K15" i="1" s="1"/>
  <c r="G11" i="3" l="1"/>
  <c r="F11" i="3" s="1"/>
  <c r="K11" i="3" s="1"/>
  <c r="F13" i="2"/>
  <c r="K13" i="2" s="1"/>
  <c r="G39" i="2"/>
  <c r="F39" i="2" s="1"/>
  <c r="K39" i="2" s="1"/>
  <c r="F40" i="2"/>
  <c r="K40" i="2" s="1"/>
  <c r="G13" i="1"/>
  <c r="F14" i="1"/>
  <c r="K14" i="1" s="1"/>
  <c r="G43" i="1"/>
  <c r="F43" i="1" s="1"/>
  <c r="K43" i="1" s="1"/>
  <c r="F44" i="1"/>
  <c r="K44" i="1" s="1"/>
  <c r="G12" i="2" l="1"/>
  <c r="F12" i="2" s="1"/>
  <c r="K12" i="2" s="1"/>
  <c r="F13" i="1"/>
  <c r="K13" i="1" s="1"/>
  <c r="G12" i="1"/>
  <c r="G11" i="1" l="1"/>
  <c r="F11" i="1" s="1"/>
  <c r="K11" i="1" s="1"/>
  <c r="F12" i="1"/>
  <c r="K12" i="1" s="1"/>
</calcChain>
</file>

<file path=xl/sharedStrings.xml><?xml version="1.0" encoding="utf-8"?>
<sst xmlns="http://schemas.openxmlformats.org/spreadsheetml/2006/main" count="528" uniqueCount="208">
  <si>
    <t>CONSOLIDAT CAMPULUNG MOLDOVENESC</t>
  </si>
  <si>
    <t>CUI: 4842400</t>
  </si>
  <si>
    <t xml:space="preserve"> Anexa 9</t>
  </si>
  <si>
    <t>Cont de executie - Venituri - Bugetul institutiilor publice si activitatilor finantate integral sau partial din venituri proprii</t>
  </si>
  <si>
    <t>Trimestrul: 3, Anul: 2020</t>
  </si>
  <si>
    <t>Denumirea indicatorilor</t>
  </si>
  <si>
    <t>A</t>
  </si>
  <si>
    <t>Cod indicator</t>
  </si>
  <si>
    <t>B</t>
  </si>
  <si>
    <t>Prevederi bugetare anuale aprobate la finele perioadei de raportare</t>
  </si>
  <si>
    <t>Prevederi bugetare trimestriale cumulate</t>
  </si>
  <si>
    <t>Drepturi constatate</t>
  </si>
  <si>
    <t>Total, din care:</t>
  </si>
  <si>
    <t>3=4+5</t>
  </si>
  <si>
    <t>din anii precedenţi</t>
  </si>
  <si>
    <t>din anul  curent</t>
  </si>
  <si>
    <t>Încasări realizate</t>
  </si>
  <si>
    <t>Stingeri pe alte căi decât încasări</t>
  </si>
  <si>
    <t>Drepturi constatate de încasat</t>
  </si>
  <si>
    <t>8=3-6-7</t>
  </si>
  <si>
    <t>1</t>
  </si>
  <si>
    <t>TOTAL VENITURI (cod 00.02+00.15+00.17+45.10+46.10+48.10)</t>
  </si>
  <si>
    <t>00.01</t>
  </si>
  <si>
    <t>2</t>
  </si>
  <si>
    <t>I.  VENITURI CURENTE ( cod 00.03+00.12)</t>
  </si>
  <si>
    <t>00.02</t>
  </si>
  <si>
    <t>11</t>
  </si>
  <si>
    <t>C.   VENITURI NEFISCALE ( cod 00.13+00.14)</t>
  </si>
  <si>
    <t>00.12</t>
  </si>
  <si>
    <t>12</t>
  </si>
  <si>
    <t>C1.  VENITURI DIN PROPRIETATE (cod 30.10)</t>
  </si>
  <si>
    <t>00.13</t>
  </si>
  <si>
    <t>13</t>
  </si>
  <si>
    <t xml:space="preserve">Venituri din proprietate  (cod 30.10.03+30.10.05+30.10.09+30.10.50) </t>
  </si>
  <si>
    <t>30.10</t>
  </si>
  <si>
    <t>15</t>
  </si>
  <si>
    <t>Venituri din concesiuni si inchirieri</t>
  </si>
  <si>
    <t>30.10.05</t>
  </si>
  <si>
    <t>16</t>
  </si>
  <si>
    <t>Alte venituri din concesiuni si inchirieri de catre institutiile publice</t>
  </si>
  <si>
    <t>30.10.05.30</t>
  </si>
  <si>
    <t>21</t>
  </si>
  <si>
    <t>Alte venituri din proprietate</t>
  </si>
  <si>
    <t>30.10.50</t>
  </si>
  <si>
    <t>24</t>
  </si>
  <si>
    <t>C2.  VANZARI DE BUNURI SI SERVICII (cod 33.10+34.10+35.10+36.10+37.10)</t>
  </si>
  <si>
    <t>00.14</t>
  </si>
  <si>
    <t>25</t>
  </si>
  <si>
    <t xml:space="preserve">Venituri din prestari de servicii si alte activitati (cod 33.10.05+33.10.08+33.10.13+33.10.14+33.10.16+33.10.17+33.10.19+33.10.21+33.10.50) </t>
  </si>
  <si>
    <t>33.10</t>
  </si>
  <si>
    <t>27</t>
  </si>
  <si>
    <t>Taxe si alte venituri in invatamnt</t>
  </si>
  <si>
    <t>33.10.05</t>
  </si>
  <si>
    <t>28</t>
  </si>
  <si>
    <t>Venituri din prestari de servicii</t>
  </si>
  <si>
    <t>33.10.08</t>
  </si>
  <si>
    <t>31</t>
  </si>
  <si>
    <t>Contributia elevilor si studentilor pentru internate, camine si cantine</t>
  </si>
  <si>
    <t>33.10.14</t>
  </si>
  <si>
    <t>32</t>
  </si>
  <si>
    <t>Venituri din valorificarea produselor obtinute din activitatea proprie sau anexa</t>
  </si>
  <si>
    <t>33.10.16</t>
  </si>
  <si>
    <t>34</t>
  </si>
  <si>
    <t>Venituri din serbari si spectacole scolare, manifestari culturale, artistice si sportive</t>
  </si>
  <si>
    <t>33.10.19</t>
  </si>
  <si>
    <t>36</t>
  </si>
  <si>
    <t>Venituri din contractele incheiate cu casele de asigurari sociale de sanatate</t>
  </si>
  <si>
    <t>33.10.21</t>
  </si>
  <si>
    <t>37</t>
  </si>
  <si>
    <t>Venituri din contractele incheiate cu directiile de sanatate publica din sume alocate de la bugetul de stat</t>
  </si>
  <si>
    <t>33.10.30</t>
  </si>
  <si>
    <t>40</t>
  </si>
  <si>
    <t>Alte venituri din prestari de servicii si alte activitati</t>
  </si>
  <si>
    <t>33.10.50</t>
  </si>
  <si>
    <t>43</t>
  </si>
  <si>
    <t>Amenzi, penalitati si confiscari (cod 35.10.50)</t>
  </si>
  <si>
    <t>35.10</t>
  </si>
  <si>
    <t>46</t>
  </si>
  <si>
    <t>Alte amenzi, penalitati si confiscari</t>
  </si>
  <si>
    <t>35.10.50</t>
  </si>
  <si>
    <t>54</t>
  </si>
  <si>
    <t>Transferuri voluntare, altele decât subvenţiile (cod 37.10.01+37.10.50)</t>
  </si>
  <si>
    <t>37.10</t>
  </si>
  <si>
    <t>55</t>
  </si>
  <si>
    <t>Donatii si sponsorizari</t>
  </si>
  <si>
    <t>37.10.01</t>
  </si>
  <si>
    <t>56</t>
  </si>
  <si>
    <t xml:space="preserve">Vărsăminte din secţiunea de funcţionare pentru finanţarea secţiunii de dezvoltare a bugetului local (cu semnul minus) </t>
  </si>
  <si>
    <t>37.10.03</t>
  </si>
  <si>
    <t>57</t>
  </si>
  <si>
    <t>Vărsăminte din secţiunea de funcţionare</t>
  </si>
  <si>
    <t>37.10.04</t>
  </si>
  <si>
    <t>59</t>
  </si>
  <si>
    <t>II. VENITURI DIN CAPITAL (cod 39.10)</t>
  </si>
  <si>
    <t>00.15</t>
  </si>
  <si>
    <t>60</t>
  </si>
  <si>
    <t>Venituri din valorificarea unor bunuri (cod 39.10.01+39.10.50)</t>
  </si>
  <si>
    <t>39.10</t>
  </si>
  <si>
    <t>61</t>
  </si>
  <si>
    <t>Venituri din valorificarea unor bunuri ale institutiilor publice</t>
  </si>
  <si>
    <t>39.10.01</t>
  </si>
  <si>
    <t>64</t>
  </si>
  <si>
    <t>III. OPERAŢIUNI FINANCIARE (cod 40.10+41.10)</t>
  </si>
  <si>
    <t>00.16</t>
  </si>
  <si>
    <t>65</t>
  </si>
  <si>
    <t>Încasări din rambursarea împrumuturilor acordate (cod 40.10.16)</t>
  </si>
  <si>
    <t>40.10</t>
  </si>
  <si>
    <t>66</t>
  </si>
  <si>
    <t>Sume utilizate din excedentul anului precedent pentru efectuarea de cheltuieli</t>
  </si>
  <si>
    <t>40.10.15</t>
  </si>
  <si>
    <t>67</t>
  </si>
  <si>
    <t>Sume utilizate de administratiile locale din excedentul anului precedent pentru secţiunea de funcţionare</t>
  </si>
  <si>
    <t>40.10.15.01</t>
  </si>
  <si>
    <t>68</t>
  </si>
  <si>
    <t>Sume utilizate de administratiile locale din excedentul anului precedent pentru secţiunea de dezvoltare</t>
  </si>
  <si>
    <t>40.10.15.02</t>
  </si>
  <si>
    <t>77</t>
  </si>
  <si>
    <t>IV.  SUBVENTII (cod 00.18)</t>
  </si>
  <si>
    <t>00.17</t>
  </si>
  <si>
    <t>78</t>
  </si>
  <si>
    <t>SUBVENTII DE LA ALTE NIVELE ALE ADMINISTRATIEI PUBLICE (cod 42.10+43.10)</t>
  </si>
  <si>
    <t>00.18</t>
  </si>
  <si>
    <t>79</t>
  </si>
  <si>
    <t>Subventii de la bugetul de stat (cod 00.19)</t>
  </si>
  <si>
    <t>42.10</t>
  </si>
  <si>
    <t>80</t>
  </si>
  <si>
    <t>A. De capital ( cod 42.10.11+42.10.39)</t>
  </si>
  <si>
    <t>00.19</t>
  </si>
  <si>
    <t>85</t>
  </si>
  <si>
    <t>Subventii de la bugetul de stat catre bugetele locale necesare sustinerii derularii preiectelor finantate din fonduri externe nerambursabile (FEN), postaderare, aferente perioadei de programare 2014-2020</t>
  </si>
  <si>
    <t>42.10.70</t>
  </si>
  <si>
    <t>88</t>
  </si>
  <si>
    <t>Sume alocate pentru stimulentul de risc</t>
  </si>
  <si>
    <t>42.10.82</t>
  </si>
  <si>
    <t>89</t>
  </si>
  <si>
    <t>SUBVENTII DE LA ALTE ADMINISTRATII (cod43.10.09+43.10.10+43.10.14 la 43.10.17+43.10.19+43.10.22)</t>
  </si>
  <si>
    <t>43.10</t>
  </si>
  <si>
    <t>90</t>
  </si>
  <si>
    <t>Subventii pentru institutii publice</t>
  </si>
  <si>
    <t>43.10.09</t>
  </si>
  <si>
    <t>91</t>
  </si>
  <si>
    <t>Subventii din bugetele locale pentru finantarea cheltuielilor curente din domeniul sanatatii</t>
  </si>
  <si>
    <t>43.10.10</t>
  </si>
  <si>
    <t>93</t>
  </si>
  <si>
    <t>Subventii din bugetele locale pentru finantarea cheltuielilor de capital din domeniul sanatatii</t>
  </si>
  <si>
    <t>43.10.14</t>
  </si>
  <si>
    <t>112</t>
  </si>
  <si>
    <t>Subventii din bugetul Fondului national unic de asigurări sociale de sănătate pentru acoperirea cresterilor salariale</t>
  </si>
  <si>
    <t>43.10.33</t>
  </si>
  <si>
    <t>123</t>
  </si>
  <si>
    <t>43.10.40</t>
  </si>
  <si>
    <t>200</t>
  </si>
  <si>
    <t>Sume primite de la UE/alti donatori in contul platilor efectuate si prefinantari aferente cadrului financiar 2014-2020</t>
  </si>
  <si>
    <t>48.10</t>
  </si>
  <si>
    <t>201</t>
  </si>
  <si>
    <t>Fondul European de Dezvoltare Regionala (FEDR)</t>
  </si>
  <si>
    <t>48.10.01</t>
  </si>
  <si>
    <t>202</t>
  </si>
  <si>
    <t xml:space="preserve">  Sume primite in contul platilor efectuate in anul curent</t>
  </si>
  <si>
    <t>48.10.01.01</t>
  </si>
  <si>
    <t>203</t>
  </si>
  <si>
    <t xml:space="preserve">  Sume primite in contul platilor efectuate in anii anteriori</t>
  </si>
  <si>
    <t>48.10.01.02</t>
  </si>
  <si>
    <t>PRIMAR</t>
  </si>
  <si>
    <t>NEGURĂ MIHĂIŢĂ</t>
  </si>
  <si>
    <t>DIRECTOR EXECUTIV</t>
  </si>
  <si>
    <t>FLORESCU IULIANA</t>
  </si>
  <si>
    <t/>
  </si>
  <si>
    <t>Cont de executie - Venituri - Bugetul institutiilor publice si activitatilor finantate integral sau partial din venituri proprii - sectiunea functionare</t>
  </si>
  <si>
    <t>VENITURILE SECŢIUNII DE FUNCŢIONARE - TOTAL</t>
  </si>
  <si>
    <t>53</t>
  </si>
  <si>
    <t>58</t>
  </si>
  <si>
    <t>69</t>
  </si>
  <si>
    <t>73</t>
  </si>
  <si>
    <t>74</t>
  </si>
  <si>
    <t>75</t>
  </si>
  <si>
    <t>76</t>
  </si>
  <si>
    <t>86</t>
  </si>
  <si>
    <t>Cont de executie - Venituri - Bugetul institutiilor publice si activitatilor finantate integral sau partial din venituri proprii - sectiunea dezvoltare</t>
  </si>
  <si>
    <t>VENITURILE SECŢIUNII DE DEZVOLTARE - TOTAL</t>
  </si>
  <si>
    <t>3</t>
  </si>
  <si>
    <t>4</t>
  </si>
  <si>
    <t>7</t>
  </si>
  <si>
    <t>8</t>
  </si>
  <si>
    <t>9</t>
  </si>
  <si>
    <t>10</t>
  </si>
  <si>
    <t>14</t>
  </si>
  <si>
    <t>17</t>
  </si>
  <si>
    <t>22</t>
  </si>
  <si>
    <t>23</t>
  </si>
  <si>
    <t>30</t>
  </si>
  <si>
    <t>131</t>
  </si>
  <si>
    <t>132</t>
  </si>
  <si>
    <t>133</t>
  </si>
  <si>
    <t>134</t>
  </si>
  <si>
    <t>MUNICIPIUL CÂMPULUNG MOLDOVENESC                                                               ANEXA NR. 3 LA HCL NR. _____/2020</t>
  </si>
  <si>
    <t>CONSILIUL LOCAL</t>
  </si>
  <si>
    <t>SECȚIUNEA DE FUNCȚIONARE</t>
  </si>
  <si>
    <t>SECȚIUNEA DE DEZVOLTARE</t>
  </si>
  <si>
    <t>PRIMAR,</t>
  </si>
  <si>
    <t>DIRECTOR EXECUTIV,</t>
  </si>
  <si>
    <t>NEGURĂ MIHĂIȚĂ</t>
  </si>
  <si>
    <t>FLORESCU IULIANA GEORGETA</t>
  </si>
  <si>
    <t>VIZĂ CFP</t>
  </si>
  <si>
    <t>PREȘEDINTE DE ȘEDINȚĂ,</t>
  </si>
  <si>
    <t>ERHAN RODICA</t>
  </si>
  <si>
    <t>SECRETAR GENERAL</t>
  </si>
  <si>
    <t>AL MUNICIPIULUI,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</si>
</sst>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horizontal="center" vertical="center" wrapText="1" shrinkToFit="1"/>
    </xf>
    <xf numFmtId="49" fontId="0" fillId="0" borderId="0" xfId="0" applyNumberFormat="1" applyAlignment="1">
      <alignment wrapText="1" shrinkToFit="1"/>
    </xf>
    <xf numFmtId="4" fontId="0" fillId="0" borderId="0" xfId="0" applyNumberFormat="1" applyAlignment="1">
      <alignment wrapText="1"/>
    </xf>
    <xf numFmtId="49" fontId="3" fillId="0" borderId="2" xfId="0" applyNumberFormat="1" applyFont="1" applyBorder="1" applyAlignment="1">
      <alignment wrapText="1" shrinkToFit="1"/>
    </xf>
    <xf numFmtId="4" fontId="3" fillId="0" borderId="2" xfId="0" applyNumberFormat="1" applyFont="1" applyBorder="1" applyAlignment="1">
      <alignment wrapText="1"/>
    </xf>
    <xf numFmtId="0" fontId="5" fillId="0" borderId="0" xfId="0" applyFont="1"/>
    <xf numFmtId="49" fontId="3" fillId="0" borderId="0" xfId="0" applyNumberFormat="1" applyFont="1" applyAlignment="1">
      <alignment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/>
    </xf>
    <xf numFmtId="49" fontId="0" fillId="0" borderId="0" xfId="0" applyNumberFormat="1"/>
    <xf numFmtId="49" fontId="2" fillId="0" borderId="0" xfId="0" applyNumberFormat="1" applyFont="1" applyAlignment="1">
      <alignment horizontal="center" vertical="center" wrapText="1" shrinkToFi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horizontal="right"/>
    </xf>
    <xf numFmtId="49" fontId="6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41"/>
  <sheetViews>
    <sheetView tabSelected="1" topLeftCell="B106" workbookViewId="0">
      <selection activeCell="I140" sqref="I140"/>
    </sheetView>
  </sheetViews>
  <sheetFormatPr defaultRowHeight="15" x14ac:dyDescent="0.25"/>
  <cols>
    <col min="1" max="1" width="4" hidden="1" customWidth="1"/>
    <col min="2" max="2" width="41.85546875" customWidth="1"/>
    <col min="3" max="3" width="10.7109375" customWidth="1"/>
    <col min="4" max="4" width="13.140625" customWidth="1"/>
    <col min="5" max="5" width="12.7109375" customWidth="1"/>
    <col min="6" max="8" width="14.42578125" hidden="1" customWidth="1"/>
    <col min="9" max="9" width="13.5703125" customWidth="1"/>
    <col min="10" max="11" width="14.42578125" hidden="1" customWidth="1"/>
  </cols>
  <sheetData>
    <row r="1" spans="1:11" x14ac:dyDescent="0.25">
      <c r="A1" s="11" t="s">
        <v>195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196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9.95" customHeight="1" x14ac:dyDescent="0.25">
      <c r="A3" s="12" t="s">
        <v>3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/>
    <row r="6" spans="1:11" s="1" customFormat="1" ht="15.75" thickBot="1" x14ac:dyDescent="0.3">
      <c r="A6" s="9" t="s">
        <v>5</v>
      </c>
      <c r="B6" s="9"/>
      <c r="C6" s="9" t="s">
        <v>7</v>
      </c>
      <c r="D6" s="9" t="s">
        <v>9</v>
      </c>
      <c r="E6" s="9" t="s">
        <v>10</v>
      </c>
      <c r="F6" s="9" t="s">
        <v>11</v>
      </c>
      <c r="G6" s="9"/>
      <c r="H6" s="9"/>
      <c r="I6" s="9" t="s">
        <v>16</v>
      </c>
      <c r="J6" s="9" t="s">
        <v>17</v>
      </c>
      <c r="K6" s="9" t="s">
        <v>18</v>
      </c>
    </row>
    <row r="7" spans="1:11" s="1" customFormat="1" ht="15.75" thickBot="1" x14ac:dyDescent="0.3">
      <c r="A7" s="9"/>
      <c r="B7" s="9"/>
      <c r="C7" s="9"/>
      <c r="D7" s="9"/>
      <c r="E7" s="9"/>
      <c r="F7" s="9" t="s">
        <v>12</v>
      </c>
      <c r="G7" s="9" t="s">
        <v>14</v>
      </c>
      <c r="H7" s="9" t="s">
        <v>15</v>
      </c>
      <c r="I7" s="9"/>
      <c r="J7" s="9"/>
      <c r="K7" s="9"/>
    </row>
    <row r="8" spans="1:11" s="1" customFormat="1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15.75" thickBot="1" x14ac:dyDescent="0.3">
      <c r="A10" s="9" t="s">
        <v>6</v>
      </c>
      <c r="B10" s="9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21</v>
      </c>
      <c r="C11" s="5" t="s">
        <v>22</v>
      </c>
      <c r="D11" s="6">
        <f>D12+D35+D38+D43+D55</f>
        <v>40329872</v>
      </c>
      <c r="E11" s="6">
        <f>E12+E35+E38+E43+E55</f>
        <v>32437624</v>
      </c>
      <c r="F11" s="6">
        <f t="shared" ref="F11:F58" si="0">G11+H11</f>
        <v>32696145</v>
      </c>
      <c r="G11" s="6">
        <f>G12+G35+G38+G43+G55</f>
        <v>1347265</v>
      </c>
      <c r="H11" s="6">
        <f>H12+H35+H38+H43+H55</f>
        <v>31348880</v>
      </c>
      <c r="I11" s="6">
        <f>I12+I35+I38+I43+I55</f>
        <v>31535501</v>
      </c>
      <c r="J11" s="6">
        <f>J12+J35+J38+J43+J55</f>
        <v>0</v>
      </c>
      <c r="K11" s="6">
        <f t="shared" ref="K11:K58" si="1">F11-I11-J11</f>
        <v>1160644</v>
      </c>
    </row>
    <row r="12" spans="1:11" s="1" customFormat="1" x14ac:dyDescent="0.25">
      <c r="A12" s="5" t="s">
        <v>23</v>
      </c>
      <c r="B12" s="5" t="s">
        <v>24</v>
      </c>
      <c r="C12" s="5" t="s">
        <v>25</v>
      </c>
      <c r="D12" s="6">
        <f>+D13</f>
        <v>18246272</v>
      </c>
      <c r="E12" s="6">
        <f>+E13</f>
        <v>15099024</v>
      </c>
      <c r="F12" s="6">
        <f t="shared" si="0"/>
        <v>14172201</v>
      </c>
      <c r="G12" s="6">
        <f>+G13</f>
        <v>1347265</v>
      </c>
      <c r="H12" s="6">
        <f>+H13</f>
        <v>12824936</v>
      </c>
      <c r="I12" s="6">
        <f>+I13</f>
        <v>13016557</v>
      </c>
      <c r="J12" s="6">
        <f>+J13</f>
        <v>0</v>
      </c>
      <c r="K12" s="6">
        <f t="shared" si="1"/>
        <v>1155644</v>
      </c>
    </row>
    <row r="13" spans="1:11" s="1" customFormat="1" x14ac:dyDescent="0.25">
      <c r="A13" s="5" t="s">
        <v>26</v>
      </c>
      <c r="B13" s="5" t="s">
        <v>27</v>
      </c>
      <c r="C13" s="5" t="s">
        <v>28</v>
      </c>
      <c r="D13" s="6">
        <f>D14+D19</f>
        <v>18246272</v>
      </c>
      <c r="E13" s="6">
        <f>E14+E19</f>
        <v>15099024</v>
      </c>
      <c r="F13" s="6">
        <f t="shared" si="0"/>
        <v>14172201</v>
      </c>
      <c r="G13" s="6">
        <f>G14+G19</f>
        <v>1347265</v>
      </c>
      <c r="H13" s="6">
        <f>H14+H19</f>
        <v>12824936</v>
      </c>
      <c r="I13" s="6">
        <f>I14+I19</f>
        <v>13016557</v>
      </c>
      <c r="J13" s="6">
        <f>J14+J19</f>
        <v>0</v>
      </c>
      <c r="K13" s="6">
        <f t="shared" si="1"/>
        <v>1155644</v>
      </c>
    </row>
    <row r="14" spans="1:11" s="1" customFormat="1" x14ac:dyDescent="0.25">
      <c r="A14" s="5" t="s">
        <v>29</v>
      </c>
      <c r="B14" s="5" t="s">
        <v>30</v>
      </c>
      <c r="C14" s="5" t="s">
        <v>31</v>
      </c>
      <c r="D14" s="6">
        <f>D15</f>
        <v>76291</v>
      </c>
      <c r="E14" s="6">
        <f>E15</f>
        <v>66291</v>
      </c>
      <c r="F14" s="6">
        <f t="shared" si="0"/>
        <v>74198</v>
      </c>
      <c r="G14" s="6">
        <f>G15</f>
        <v>0</v>
      </c>
      <c r="H14" s="6">
        <f>H15</f>
        <v>74198</v>
      </c>
      <c r="I14" s="6">
        <f>I15</f>
        <v>58915</v>
      </c>
      <c r="J14" s="6">
        <f>J15</f>
        <v>0</v>
      </c>
      <c r="K14" s="6">
        <f t="shared" si="1"/>
        <v>15283</v>
      </c>
    </row>
    <row r="15" spans="1:11" s="1" customFormat="1" ht="22.5" x14ac:dyDescent="0.25">
      <c r="A15" s="5" t="s">
        <v>32</v>
      </c>
      <c r="B15" s="5" t="s">
        <v>33</v>
      </c>
      <c r="C15" s="5" t="s">
        <v>34</v>
      </c>
      <c r="D15" s="6">
        <f>+D16+D18</f>
        <v>76291</v>
      </c>
      <c r="E15" s="6">
        <f>+E16+E18</f>
        <v>66291</v>
      </c>
      <c r="F15" s="6">
        <f t="shared" si="0"/>
        <v>74198</v>
      </c>
      <c r="G15" s="6">
        <f>+G16+G18</f>
        <v>0</v>
      </c>
      <c r="H15" s="6">
        <f>+H16+H18</f>
        <v>74198</v>
      </c>
      <c r="I15" s="6">
        <f>+I16+I18</f>
        <v>58915</v>
      </c>
      <c r="J15" s="6">
        <f>+J16+J18</f>
        <v>0</v>
      </c>
      <c r="K15" s="6">
        <f t="shared" si="1"/>
        <v>15283</v>
      </c>
    </row>
    <row r="16" spans="1:11" s="1" customFormat="1" x14ac:dyDescent="0.25">
      <c r="A16" s="5" t="s">
        <v>35</v>
      </c>
      <c r="B16" s="5" t="s">
        <v>36</v>
      </c>
      <c r="C16" s="5" t="s">
        <v>37</v>
      </c>
      <c r="D16" s="6">
        <f>D17</f>
        <v>76291</v>
      </c>
      <c r="E16" s="6">
        <f>E17</f>
        <v>66291</v>
      </c>
      <c r="F16" s="6">
        <f t="shared" si="0"/>
        <v>62815</v>
      </c>
      <c r="G16" s="6">
        <f>G17</f>
        <v>0</v>
      </c>
      <c r="H16" s="6">
        <f>H17</f>
        <v>62815</v>
      </c>
      <c r="I16" s="6">
        <f>I17</f>
        <v>58915</v>
      </c>
      <c r="J16" s="6">
        <f>J17</f>
        <v>0</v>
      </c>
      <c r="K16" s="6">
        <f t="shared" si="1"/>
        <v>3900</v>
      </c>
    </row>
    <row r="17" spans="1:11" s="1" customFormat="1" ht="22.5" x14ac:dyDescent="0.25">
      <c r="A17" s="5" t="s">
        <v>38</v>
      </c>
      <c r="B17" s="5" t="s">
        <v>39</v>
      </c>
      <c r="C17" s="5" t="s">
        <v>40</v>
      </c>
      <c r="D17" s="6">
        <v>76291</v>
      </c>
      <c r="E17" s="6">
        <v>66291</v>
      </c>
      <c r="F17" s="6">
        <f t="shared" si="0"/>
        <v>62815</v>
      </c>
      <c r="G17" s="6">
        <v>0</v>
      </c>
      <c r="H17" s="6">
        <v>62815</v>
      </c>
      <c r="I17" s="6">
        <v>58915</v>
      </c>
      <c r="J17" s="6">
        <v>0</v>
      </c>
      <c r="K17" s="6">
        <f t="shared" si="1"/>
        <v>3900</v>
      </c>
    </row>
    <row r="18" spans="1:11" s="1" customFormat="1" x14ac:dyDescent="0.25">
      <c r="A18" s="5" t="s">
        <v>41</v>
      </c>
      <c r="B18" s="5" t="s">
        <v>42</v>
      </c>
      <c r="C18" s="5" t="s">
        <v>43</v>
      </c>
      <c r="D18" s="6">
        <v>0</v>
      </c>
      <c r="E18" s="6">
        <v>0</v>
      </c>
      <c r="F18" s="6">
        <f t="shared" si="0"/>
        <v>11383</v>
      </c>
      <c r="G18" s="6">
        <v>0</v>
      </c>
      <c r="H18" s="6">
        <v>11383</v>
      </c>
      <c r="I18" s="6">
        <v>0</v>
      </c>
      <c r="J18" s="6">
        <v>0</v>
      </c>
      <c r="K18" s="6">
        <f t="shared" si="1"/>
        <v>11383</v>
      </c>
    </row>
    <row r="19" spans="1:11" s="1" customFormat="1" x14ac:dyDescent="0.25">
      <c r="A19" s="5" t="s">
        <v>44</v>
      </c>
      <c r="B19" s="5" t="s">
        <v>45</v>
      </c>
      <c r="C19" s="5" t="s">
        <v>46</v>
      </c>
      <c r="D19" s="6">
        <f>D20+D29+D31</f>
        <v>18169981</v>
      </c>
      <c r="E19" s="6">
        <f>E20+E29+E31</f>
        <v>15032733</v>
      </c>
      <c r="F19" s="6">
        <f t="shared" si="0"/>
        <v>14098003</v>
      </c>
      <c r="G19" s="6">
        <f>G20+G29+G31</f>
        <v>1347265</v>
      </c>
      <c r="H19" s="6">
        <f>H20+H29+H31</f>
        <v>12750738</v>
      </c>
      <c r="I19" s="6">
        <f>I20+I29+I31</f>
        <v>12957642</v>
      </c>
      <c r="J19" s="6">
        <f>J20+J29+J31</f>
        <v>0</v>
      </c>
      <c r="K19" s="6">
        <f t="shared" si="1"/>
        <v>1140361</v>
      </c>
    </row>
    <row r="20" spans="1:11" s="1" customFormat="1" ht="43.5" x14ac:dyDescent="0.25">
      <c r="A20" s="5" t="s">
        <v>47</v>
      </c>
      <c r="B20" s="5" t="s">
        <v>48</v>
      </c>
      <c r="C20" s="5" t="s">
        <v>49</v>
      </c>
      <c r="D20" s="6">
        <f>+D21+D22+D23+D24+D25+D26+D27+D28</f>
        <v>18048481</v>
      </c>
      <c r="E20" s="6">
        <f>+E21+E22+E23+E24+E25+E26+E27+E28</f>
        <v>14911233</v>
      </c>
      <c r="F20" s="6">
        <f t="shared" si="0"/>
        <v>13936837</v>
      </c>
      <c r="G20" s="6">
        <f>+G21+G22+G23+G24+G25+G26+G27+G28</f>
        <v>1347265</v>
      </c>
      <c r="H20" s="6">
        <f>+H21+H22+H23+H24+H25+H26+H27+H28</f>
        <v>12589572</v>
      </c>
      <c r="I20" s="6">
        <f>+I21+I22+I23+I24+I25+I26+I27+I28</f>
        <v>12839042</v>
      </c>
      <c r="J20" s="6">
        <f>+J21+J22+J23+J24+J25+J26+J27+J28</f>
        <v>0</v>
      </c>
      <c r="K20" s="6">
        <f t="shared" si="1"/>
        <v>1097795</v>
      </c>
    </row>
    <row r="21" spans="1:11" s="1" customFormat="1" x14ac:dyDescent="0.25">
      <c r="A21" s="5" t="s">
        <v>50</v>
      </c>
      <c r="B21" s="5" t="s">
        <v>51</v>
      </c>
      <c r="C21" s="5" t="s">
        <v>52</v>
      </c>
      <c r="D21" s="6">
        <v>78291</v>
      </c>
      <c r="E21" s="6">
        <v>61791</v>
      </c>
      <c r="F21" s="6">
        <f t="shared" si="0"/>
        <v>40180</v>
      </c>
      <c r="G21" s="6">
        <v>0</v>
      </c>
      <c r="H21" s="6">
        <v>40180</v>
      </c>
      <c r="I21" s="6">
        <v>38680</v>
      </c>
      <c r="J21" s="6">
        <v>0</v>
      </c>
      <c r="K21" s="6">
        <f t="shared" si="1"/>
        <v>1500</v>
      </c>
    </row>
    <row r="22" spans="1:11" s="1" customFormat="1" x14ac:dyDescent="0.25">
      <c r="A22" s="5" t="s">
        <v>53</v>
      </c>
      <c r="B22" s="5" t="s">
        <v>54</v>
      </c>
      <c r="C22" s="5" t="s">
        <v>55</v>
      </c>
      <c r="D22" s="6">
        <v>267000</v>
      </c>
      <c r="E22" s="6">
        <v>205500</v>
      </c>
      <c r="F22" s="6">
        <f t="shared" si="0"/>
        <v>137365</v>
      </c>
      <c r="G22" s="6">
        <v>3610</v>
      </c>
      <c r="H22" s="6">
        <v>133755</v>
      </c>
      <c r="I22" s="6">
        <v>130826</v>
      </c>
      <c r="J22" s="6">
        <v>0</v>
      </c>
      <c r="K22" s="6">
        <f t="shared" si="1"/>
        <v>6539</v>
      </c>
    </row>
    <row r="23" spans="1:11" s="1" customFormat="1" ht="22.5" x14ac:dyDescent="0.25">
      <c r="A23" s="5" t="s">
        <v>56</v>
      </c>
      <c r="B23" s="5" t="s">
        <v>57</v>
      </c>
      <c r="C23" s="5" t="s">
        <v>58</v>
      </c>
      <c r="D23" s="6">
        <v>497804</v>
      </c>
      <c r="E23" s="6">
        <v>380056</v>
      </c>
      <c r="F23" s="6">
        <f t="shared" si="0"/>
        <v>162959</v>
      </c>
      <c r="G23" s="6">
        <v>0</v>
      </c>
      <c r="H23" s="6">
        <v>162959</v>
      </c>
      <c r="I23" s="6">
        <v>162959</v>
      </c>
      <c r="J23" s="6">
        <v>0</v>
      </c>
      <c r="K23" s="6">
        <f t="shared" si="1"/>
        <v>0</v>
      </c>
    </row>
    <row r="24" spans="1:11" s="1" customFormat="1" ht="22.5" x14ac:dyDescent="0.25">
      <c r="A24" s="5" t="s">
        <v>59</v>
      </c>
      <c r="B24" s="5" t="s">
        <v>60</v>
      </c>
      <c r="C24" s="5" t="s">
        <v>61</v>
      </c>
      <c r="D24" s="6">
        <v>15000</v>
      </c>
      <c r="E24" s="6">
        <v>11500</v>
      </c>
      <c r="F24" s="6">
        <f t="shared" si="0"/>
        <v>7803</v>
      </c>
      <c r="G24" s="6">
        <v>0</v>
      </c>
      <c r="H24" s="6">
        <v>7803</v>
      </c>
      <c r="I24" s="6">
        <v>7803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62</v>
      </c>
      <c r="B25" s="5" t="s">
        <v>63</v>
      </c>
      <c r="C25" s="5" t="s">
        <v>64</v>
      </c>
      <c r="D25" s="6">
        <v>6386</v>
      </c>
      <c r="E25" s="6">
        <v>6386</v>
      </c>
      <c r="F25" s="6">
        <f t="shared" si="0"/>
        <v>1586</v>
      </c>
      <c r="G25" s="6">
        <v>0</v>
      </c>
      <c r="H25" s="6">
        <v>1586</v>
      </c>
      <c r="I25" s="6">
        <v>1586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65</v>
      </c>
      <c r="B26" s="5" t="s">
        <v>66</v>
      </c>
      <c r="C26" s="5" t="s">
        <v>67</v>
      </c>
      <c r="D26" s="6">
        <v>15000000</v>
      </c>
      <c r="E26" s="6">
        <v>12580000</v>
      </c>
      <c r="F26" s="6">
        <f t="shared" si="0"/>
        <v>12217231</v>
      </c>
      <c r="G26" s="6">
        <v>1238293</v>
      </c>
      <c r="H26" s="6">
        <v>10978938</v>
      </c>
      <c r="I26" s="6">
        <v>11231376</v>
      </c>
      <c r="J26" s="6">
        <v>0</v>
      </c>
      <c r="K26" s="6">
        <f t="shared" si="1"/>
        <v>985855</v>
      </c>
    </row>
    <row r="27" spans="1:11" s="1" customFormat="1" ht="33" x14ac:dyDescent="0.25">
      <c r="A27" s="5" t="s">
        <v>68</v>
      </c>
      <c r="B27" s="5" t="s">
        <v>69</v>
      </c>
      <c r="C27" s="5" t="s">
        <v>70</v>
      </c>
      <c r="D27" s="6">
        <v>2176000</v>
      </c>
      <c r="E27" s="6">
        <v>1658000</v>
      </c>
      <c r="F27" s="6">
        <f t="shared" si="0"/>
        <v>1369713</v>
      </c>
      <c r="G27" s="6">
        <v>105362</v>
      </c>
      <c r="H27" s="6">
        <v>1264351</v>
      </c>
      <c r="I27" s="6">
        <v>1265812</v>
      </c>
      <c r="J27" s="6">
        <v>0</v>
      </c>
      <c r="K27" s="6">
        <f t="shared" si="1"/>
        <v>103901</v>
      </c>
    </row>
    <row r="28" spans="1:11" s="1" customFormat="1" ht="22.5" x14ac:dyDescent="0.25">
      <c r="A28" s="5" t="s">
        <v>71</v>
      </c>
      <c r="B28" s="5" t="s">
        <v>72</v>
      </c>
      <c r="C28" s="5" t="s">
        <v>73</v>
      </c>
      <c r="D28" s="6">
        <v>8000</v>
      </c>
      <c r="E28" s="6">
        <v>8000</v>
      </c>
      <c r="F28" s="6">
        <f t="shared" si="0"/>
        <v>0</v>
      </c>
      <c r="G28" s="6">
        <v>0</v>
      </c>
      <c r="H28" s="6">
        <v>0</v>
      </c>
      <c r="I28" s="6">
        <v>0</v>
      </c>
      <c r="J28" s="6">
        <v>0</v>
      </c>
      <c r="K28" s="6">
        <f t="shared" si="1"/>
        <v>0</v>
      </c>
    </row>
    <row r="29" spans="1:11" s="1" customFormat="1" x14ac:dyDescent="0.25">
      <c r="A29" s="5" t="s">
        <v>74</v>
      </c>
      <c r="B29" s="5" t="s">
        <v>75</v>
      </c>
      <c r="C29" s="5" t="s">
        <v>76</v>
      </c>
      <c r="D29" s="6">
        <f>+D30</f>
        <v>0</v>
      </c>
      <c r="E29" s="6">
        <f>+E30</f>
        <v>0</v>
      </c>
      <c r="F29" s="6">
        <f t="shared" si="0"/>
        <v>42566</v>
      </c>
      <c r="G29" s="6">
        <f>+G30</f>
        <v>0</v>
      </c>
      <c r="H29" s="6">
        <f>+H30</f>
        <v>42566</v>
      </c>
      <c r="I29" s="6">
        <f>+I30</f>
        <v>0</v>
      </c>
      <c r="J29" s="6">
        <f>+J30</f>
        <v>0</v>
      </c>
      <c r="K29" s="6">
        <f t="shared" si="1"/>
        <v>42566</v>
      </c>
    </row>
    <row r="30" spans="1:11" s="1" customFormat="1" x14ac:dyDescent="0.25">
      <c r="A30" s="5" t="s">
        <v>77</v>
      </c>
      <c r="B30" s="5" t="s">
        <v>78</v>
      </c>
      <c r="C30" s="5" t="s">
        <v>79</v>
      </c>
      <c r="D30" s="6">
        <v>0</v>
      </c>
      <c r="E30" s="6">
        <v>0</v>
      </c>
      <c r="F30" s="6">
        <f t="shared" si="0"/>
        <v>42566</v>
      </c>
      <c r="G30" s="6">
        <v>0</v>
      </c>
      <c r="H30" s="6">
        <v>42566</v>
      </c>
      <c r="I30" s="6">
        <v>0</v>
      </c>
      <c r="J30" s="6">
        <v>0</v>
      </c>
      <c r="K30" s="6">
        <f t="shared" si="1"/>
        <v>42566</v>
      </c>
    </row>
    <row r="31" spans="1:11" s="1" customFormat="1" ht="22.5" x14ac:dyDescent="0.25">
      <c r="A31" s="5" t="s">
        <v>80</v>
      </c>
      <c r="B31" s="5" t="s">
        <v>81</v>
      </c>
      <c r="C31" s="5" t="s">
        <v>82</v>
      </c>
      <c r="D31" s="6">
        <f>D32+D33+D34</f>
        <v>121500</v>
      </c>
      <c r="E31" s="6">
        <f>E32+E33+E34</f>
        <v>121500</v>
      </c>
      <c r="F31" s="6">
        <f t="shared" si="0"/>
        <v>118600</v>
      </c>
      <c r="G31" s="6">
        <f>G32+G33+G34</f>
        <v>0</v>
      </c>
      <c r="H31" s="6">
        <f>H32+H33+H34</f>
        <v>118600</v>
      </c>
      <c r="I31" s="6">
        <f>I32+I33+I34</f>
        <v>118600</v>
      </c>
      <c r="J31" s="6">
        <f>J32+J33+J34</f>
        <v>0</v>
      </c>
      <c r="K31" s="6">
        <f t="shared" si="1"/>
        <v>0</v>
      </c>
    </row>
    <row r="32" spans="1:11" s="1" customFormat="1" x14ac:dyDescent="0.25">
      <c r="A32" s="5" t="s">
        <v>83</v>
      </c>
      <c r="B32" s="5" t="s">
        <v>84</v>
      </c>
      <c r="C32" s="5" t="s">
        <v>85</v>
      </c>
      <c r="D32" s="6">
        <v>121500</v>
      </c>
      <c r="E32" s="6">
        <v>121500</v>
      </c>
      <c r="F32" s="6">
        <f t="shared" si="0"/>
        <v>118600</v>
      </c>
      <c r="G32" s="6">
        <v>0</v>
      </c>
      <c r="H32" s="6">
        <v>118600</v>
      </c>
      <c r="I32" s="6">
        <v>118600</v>
      </c>
      <c r="J32" s="6">
        <v>0</v>
      </c>
      <c r="K32" s="6">
        <f t="shared" si="1"/>
        <v>0</v>
      </c>
    </row>
    <row r="33" spans="1:11" s="1" customFormat="1" ht="33" x14ac:dyDescent="0.25">
      <c r="A33" s="5" t="s">
        <v>86</v>
      </c>
      <c r="B33" s="5" t="s">
        <v>87</v>
      </c>
      <c r="C33" s="5" t="s">
        <v>88</v>
      </c>
      <c r="D33" s="6">
        <v>-350100</v>
      </c>
      <c r="E33" s="6">
        <v>-340100</v>
      </c>
      <c r="F33" s="6">
        <f t="shared" si="0"/>
        <v>-196530</v>
      </c>
      <c r="G33" s="6">
        <v>0</v>
      </c>
      <c r="H33" s="6">
        <v>-196530</v>
      </c>
      <c r="I33" s="6">
        <v>-196530</v>
      </c>
      <c r="J33" s="6">
        <v>0</v>
      </c>
      <c r="K33" s="6">
        <f t="shared" si="1"/>
        <v>0</v>
      </c>
    </row>
    <row r="34" spans="1:11" s="1" customFormat="1" x14ac:dyDescent="0.25">
      <c r="A34" s="5" t="s">
        <v>89</v>
      </c>
      <c r="B34" s="5" t="s">
        <v>90</v>
      </c>
      <c r="C34" s="5" t="s">
        <v>91</v>
      </c>
      <c r="D34" s="6">
        <v>350100</v>
      </c>
      <c r="E34" s="6">
        <v>340100</v>
      </c>
      <c r="F34" s="6">
        <f t="shared" si="0"/>
        <v>196530</v>
      </c>
      <c r="G34" s="6">
        <v>0</v>
      </c>
      <c r="H34" s="6">
        <v>196530</v>
      </c>
      <c r="I34" s="6">
        <v>196530</v>
      </c>
      <c r="J34" s="6">
        <v>0</v>
      </c>
      <c r="K34" s="6">
        <f t="shared" si="1"/>
        <v>0</v>
      </c>
    </row>
    <row r="35" spans="1:11" s="1" customFormat="1" x14ac:dyDescent="0.25">
      <c r="A35" s="5" t="s">
        <v>92</v>
      </c>
      <c r="B35" s="5" t="s">
        <v>93</v>
      </c>
      <c r="C35" s="5" t="s">
        <v>94</v>
      </c>
      <c r="D35" s="6">
        <f>D36</f>
        <v>0</v>
      </c>
      <c r="E35" s="6">
        <f>E36</f>
        <v>0</v>
      </c>
      <c r="F35" s="6">
        <f t="shared" si="0"/>
        <v>1789</v>
      </c>
      <c r="G35" s="6">
        <f t="shared" ref="G35:J36" si="2">G36</f>
        <v>0</v>
      </c>
      <c r="H35" s="6">
        <f t="shared" si="2"/>
        <v>1789</v>
      </c>
      <c r="I35" s="6">
        <f t="shared" si="2"/>
        <v>1789</v>
      </c>
      <c r="J35" s="6">
        <f t="shared" si="2"/>
        <v>0</v>
      </c>
      <c r="K35" s="6">
        <f t="shared" si="1"/>
        <v>0</v>
      </c>
    </row>
    <row r="36" spans="1:11" s="1" customFormat="1" ht="22.5" x14ac:dyDescent="0.25">
      <c r="A36" s="5" t="s">
        <v>95</v>
      </c>
      <c r="B36" s="5" t="s">
        <v>96</v>
      </c>
      <c r="C36" s="5" t="s">
        <v>97</v>
      </c>
      <c r="D36" s="6">
        <f>D37</f>
        <v>0</v>
      </c>
      <c r="E36" s="6">
        <f>E37</f>
        <v>0</v>
      </c>
      <c r="F36" s="6">
        <f t="shared" si="0"/>
        <v>1789</v>
      </c>
      <c r="G36" s="6">
        <f t="shared" si="2"/>
        <v>0</v>
      </c>
      <c r="H36" s="6">
        <f t="shared" si="2"/>
        <v>1789</v>
      </c>
      <c r="I36" s="6">
        <f t="shared" si="2"/>
        <v>1789</v>
      </c>
      <c r="J36" s="6">
        <f t="shared" si="2"/>
        <v>0</v>
      </c>
      <c r="K36" s="6">
        <f t="shared" si="1"/>
        <v>0</v>
      </c>
    </row>
    <row r="37" spans="1:11" s="1" customFormat="1" ht="22.5" x14ac:dyDescent="0.25">
      <c r="A37" s="5" t="s">
        <v>98</v>
      </c>
      <c r="B37" s="5" t="s">
        <v>99</v>
      </c>
      <c r="C37" s="5" t="s">
        <v>100</v>
      </c>
      <c r="D37" s="6">
        <v>0</v>
      </c>
      <c r="E37" s="6">
        <v>0</v>
      </c>
      <c r="F37" s="6">
        <f t="shared" si="0"/>
        <v>1789</v>
      </c>
      <c r="G37" s="6">
        <v>0</v>
      </c>
      <c r="H37" s="6">
        <v>1789</v>
      </c>
      <c r="I37" s="6">
        <v>1789</v>
      </c>
      <c r="J37" s="6">
        <v>0</v>
      </c>
      <c r="K37" s="6">
        <f t="shared" si="1"/>
        <v>0</v>
      </c>
    </row>
    <row r="38" spans="1:11" s="1" customFormat="1" ht="22.5" x14ac:dyDescent="0.25">
      <c r="A38" s="5" t="s">
        <v>101</v>
      </c>
      <c r="B38" s="5" t="s">
        <v>102</v>
      </c>
      <c r="C38" s="5" t="s">
        <v>103</v>
      </c>
      <c r="D38" s="6">
        <f>D39</f>
        <v>0</v>
      </c>
      <c r="E38" s="6">
        <f>E39</f>
        <v>0</v>
      </c>
      <c r="F38" s="6">
        <f t="shared" si="0"/>
        <v>703597</v>
      </c>
      <c r="G38" s="6">
        <f t="shared" ref="G38:J39" si="3">G39</f>
        <v>0</v>
      </c>
      <c r="H38" s="6">
        <f t="shared" si="3"/>
        <v>703597</v>
      </c>
      <c r="I38" s="6">
        <f t="shared" si="3"/>
        <v>703597</v>
      </c>
      <c r="J38" s="6">
        <f t="shared" si="3"/>
        <v>0</v>
      </c>
      <c r="K38" s="6">
        <f t="shared" si="1"/>
        <v>0</v>
      </c>
    </row>
    <row r="39" spans="1:11" s="1" customFormat="1" ht="22.5" x14ac:dyDescent="0.25">
      <c r="A39" s="5" t="s">
        <v>104</v>
      </c>
      <c r="B39" s="5" t="s">
        <v>105</v>
      </c>
      <c r="C39" s="5" t="s">
        <v>106</v>
      </c>
      <c r="D39" s="6">
        <f>D40</f>
        <v>0</v>
      </c>
      <c r="E39" s="6">
        <f>E40</f>
        <v>0</v>
      </c>
      <c r="F39" s="6">
        <f t="shared" si="0"/>
        <v>703597</v>
      </c>
      <c r="G39" s="6">
        <f t="shared" si="3"/>
        <v>0</v>
      </c>
      <c r="H39" s="6">
        <f t="shared" si="3"/>
        <v>703597</v>
      </c>
      <c r="I39" s="6">
        <f t="shared" si="3"/>
        <v>703597</v>
      </c>
      <c r="J39" s="6">
        <f t="shared" si="3"/>
        <v>0</v>
      </c>
      <c r="K39" s="6">
        <f t="shared" si="1"/>
        <v>0</v>
      </c>
    </row>
    <row r="40" spans="1:11" s="1" customFormat="1" ht="22.5" x14ac:dyDescent="0.25">
      <c r="A40" s="5" t="s">
        <v>107</v>
      </c>
      <c r="B40" s="5" t="s">
        <v>108</v>
      </c>
      <c r="C40" s="5" t="s">
        <v>109</v>
      </c>
      <c r="D40" s="6">
        <f>D41+D42</f>
        <v>0</v>
      </c>
      <c r="E40" s="6">
        <f>E41+E42</f>
        <v>0</v>
      </c>
      <c r="F40" s="6">
        <f t="shared" si="0"/>
        <v>703597</v>
      </c>
      <c r="G40" s="6">
        <f>G41+G42</f>
        <v>0</v>
      </c>
      <c r="H40" s="6">
        <f>H41+H42</f>
        <v>703597</v>
      </c>
      <c r="I40" s="6">
        <f>I41+I42</f>
        <v>703597</v>
      </c>
      <c r="J40" s="6">
        <f>J41+J42</f>
        <v>0</v>
      </c>
      <c r="K40" s="6">
        <f t="shared" si="1"/>
        <v>0</v>
      </c>
    </row>
    <row r="41" spans="1:11" s="1" customFormat="1" ht="33" x14ac:dyDescent="0.25">
      <c r="A41" s="5" t="s">
        <v>110</v>
      </c>
      <c r="B41" s="5" t="s">
        <v>111</v>
      </c>
      <c r="C41" s="5" t="s">
        <v>112</v>
      </c>
      <c r="D41" s="6">
        <v>0</v>
      </c>
      <c r="E41" s="6">
        <v>0</v>
      </c>
      <c r="F41" s="6">
        <f t="shared" si="0"/>
        <v>575000</v>
      </c>
      <c r="G41" s="6">
        <v>0</v>
      </c>
      <c r="H41" s="6">
        <v>575000</v>
      </c>
      <c r="I41" s="6">
        <v>575000</v>
      </c>
      <c r="J41" s="6">
        <v>0</v>
      </c>
      <c r="K41" s="6">
        <f t="shared" si="1"/>
        <v>0</v>
      </c>
    </row>
    <row r="42" spans="1:11" s="1" customFormat="1" ht="33" x14ac:dyDescent="0.25">
      <c r="A42" s="5" t="s">
        <v>113</v>
      </c>
      <c r="B42" s="5" t="s">
        <v>114</v>
      </c>
      <c r="C42" s="5" t="s">
        <v>115</v>
      </c>
      <c r="D42" s="6">
        <v>0</v>
      </c>
      <c r="E42" s="6">
        <v>0</v>
      </c>
      <c r="F42" s="6">
        <f t="shared" si="0"/>
        <v>128597</v>
      </c>
      <c r="G42" s="6">
        <v>0</v>
      </c>
      <c r="H42" s="6">
        <v>128597</v>
      </c>
      <c r="I42" s="6">
        <v>128597</v>
      </c>
      <c r="J42" s="6">
        <v>0</v>
      </c>
      <c r="K42" s="6">
        <f t="shared" si="1"/>
        <v>0</v>
      </c>
    </row>
    <row r="43" spans="1:11" s="1" customFormat="1" x14ac:dyDescent="0.25">
      <c r="A43" s="5" t="s">
        <v>116</v>
      </c>
      <c r="B43" s="5" t="s">
        <v>117</v>
      </c>
      <c r="C43" s="5" t="s">
        <v>118</v>
      </c>
      <c r="D43" s="6">
        <f>D44</f>
        <v>22067200</v>
      </c>
      <c r="E43" s="6">
        <f>E44</f>
        <v>17322200</v>
      </c>
      <c r="F43" s="6">
        <f t="shared" si="0"/>
        <v>17807571</v>
      </c>
      <c r="G43" s="6">
        <f>G44</f>
        <v>0</v>
      </c>
      <c r="H43" s="6">
        <f>H44</f>
        <v>17807571</v>
      </c>
      <c r="I43" s="6">
        <f>I44</f>
        <v>17802571</v>
      </c>
      <c r="J43" s="6">
        <f>J44</f>
        <v>0</v>
      </c>
      <c r="K43" s="6">
        <f t="shared" si="1"/>
        <v>5000</v>
      </c>
    </row>
    <row r="44" spans="1:11" s="1" customFormat="1" ht="22.5" x14ac:dyDescent="0.25">
      <c r="A44" s="5" t="s">
        <v>119</v>
      </c>
      <c r="B44" s="5" t="s">
        <v>120</v>
      </c>
      <c r="C44" s="5" t="s">
        <v>121</v>
      </c>
      <c r="D44" s="6">
        <f>D45+D49</f>
        <v>22067200</v>
      </c>
      <c r="E44" s="6">
        <f>E45+E49</f>
        <v>17322200</v>
      </c>
      <c r="F44" s="6">
        <f t="shared" si="0"/>
        <v>17807571</v>
      </c>
      <c r="G44" s="6">
        <f>G45+G49</f>
        <v>0</v>
      </c>
      <c r="H44" s="6">
        <f>H45+H49</f>
        <v>17807571</v>
      </c>
      <c r="I44" s="6">
        <f>I45+I49</f>
        <v>17802571</v>
      </c>
      <c r="J44" s="6">
        <f>J45+J49</f>
        <v>0</v>
      </c>
      <c r="K44" s="6">
        <f t="shared" si="1"/>
        <v>5000</v>
      </c>
    </row>
    <row r="45" spans="1:11" s="1" customFormat="1" x14ac:dyDescent="0.25">
      <c r="A45" s="5" t="s">
        <v>122</v>
      </c>
      <c r="B45" s="5" t="s">
        <v>123</v>
      </c>
      <c r="C45" s="5" t="s">
        <v>124</v>
      </c>
      <c r="D45" s="6">
        <f>D46</f>
        <v>11700</v>
      </c>
      <c r="E45" s="6">
        <f>E46</f>
        <v>11700</v>
      </c>
      <c r="F45" s="6">
        <f t="shared" si="0"/>
        <v>14395</v>
      </c>
      <c r="G45" s="6">
        <f>G46</f>
        <v>0</v>
      </c>
      <c r="H45" s="6">
        <f>H46</f>
        <v>14395</v>
      </c>
      <c r="I45" s="6">
        <f>I46</f>
        <v>9395</v>
      </c>
      <c r="J45" s="6">
        <f>J46</f>
        <v>0</v>
      </c>
      <c r="K45" s="6">
        <f t="shared" si="1"/>
        <v>5000</v>
      </c>
    </row>
    <row r="46" spans="1:11" s="1" customFormat="1" x14ac:dyDescent="0.25">
      <c r="A46" s="5" t="s">
        <v>125</v>
      </c>
      <c r="B46" s="5" t="s">
        <v>126</v>
      </c>
      <c r="C46" s="5" t="s">
        <v>127</v>
      </c>
      <c r="D46" s="6">
        <f>+D47+D48</f>
        <v>11700</v>
      </c>
      <c r="E46" s="6">
        <f>+E47+E48</f>
        <v>11700</v>
      </c>
      <c r="F46" s="6">
        <f t="shared" si="0"/>
        <v>14395</v>
      </c>
      <c r="G46" s="6">
        <f>+G47+G48</f>
        <v>0</v>
      </c>
      <c r="H46" s="6">
        <f>+H47+H48</f>
        <v>14395</v>
      </c>
      <c r="I46" s="6">
        <f>+I47+I48</f>
        <v>9395</v>
      </c>
      <c r="J46" s="6">
        <f>+J47+J48</f>
        <v>0</v>
      </c>
      <c r="K46" s="6">
        <f t="shared" si="1"/>
        <v>5000</v>
      </c>
    </row>
    <row r="47" spans="1:11" s="1" customFormat="1" ht="54" x14ac:dyDescent="0.25">
      <c r="A47" s="5" t="s">
        <v>128</v>
      </c>
      <c r="B47" s="5" t="s">
        <v>129</v>
      </c>
      <c r="C47" s="5" t="s">
        <v>130</v>
      </c>
      <c r="D47" s="6">
        <v>4200</v>
      </c>
      <c r="E47" s="6">
        <v>4200</v>
      </c>
      <c r="F47" s="6">
        <f t="shared" si="0"/>
        <v>4395</v>
      </c>
      <c r="G47" s="6">
        <v>0</v>
      </c>
      <c r="H47" s="6">
        <v>4395</v>
      </c>
      <c r="I47" s="6">
        <v>4395</v>
      </c>
      <c r="J47" s="6">
        <v>0</v>
      </c>
      <c r="K47" s="6">
        <f t="shared" si="1"/>
        <v>0</v>
      </c>
    </row>
    <row r="48" spans="1:11" s="1" customFormat="1" x14ac:dyDescent="0.25">
      <c r="A48" s="5" t="s">
        <v>131</v>
      </c>
      <c r="B48" s="5" t="s">
        <v>132</v>
      </c>
      <c r="C48" s="5" t="s">
        <v>133</v>
      </c>
      <c r="D48" s="6">
        <v>7500</v>
      </c>
      <c r="E48" s="6">
        <v>7500</v>
      </c>
      <c r="F48" s="6">
        <f t="shared" si="0"/>
        <v>10000</v>
      </c>
      <c r="G48" s="6">
        <v>0</v>
      </c>
      <c r="H48" s="6">
        <v>10000</v>
      </c>
      <c r="I48" s="6">
        <v>5000</v>
      </c>
      <c r="J48" s="6">
        <v>0</v>
      </c>
      <c r="K48" s="6">
        <f t="shared" si="1"/>
        <v>5000</v>
      </c>
    </row>
    <row r="49" spans="1:11" s="1" customFormat="1" ht="33" x14ac:dyDescent="0.25">
      <c r="A49" s="5" t="s">
        <v>134</v>
      </c>
      <c r="B49" s="5" t="s">
        <v>135</v>
      </c>
      <c r="C49" s="5" t="s">
        <v>136</v>
      </c>
      <c r="D49" s="6">
        <f>D50+D51+D52+D53+D54</f>
        <v>22055500</v>
      </c>
      <c r="E49" s="6">
        <f>E50+E51+E52+E53+E54</f>
        <v>17310500</v>
      </c>
      <c r="F49" s="6">
        <f t="shared" si="0"/>
        <v>17793176</v>
      </c>
      <c r="G49" s="6">
        <f>G50+G51+G52+G53+G54</f>
        <v>0</v>
      </c>
      <c r="H49" s="6">
        <f>H50+H51+H52+H53+H54</f>
        <v>17793176</v>
      </c>
      <c r="I49" s="6">
        <f>I50+I51+I52+I53+I54</f>
        <v>17793176</v>
      </c>
      <c r="J49" s="6">
        <f>J50+J51+J52+J53+J54</f>
        <v>0</v>
      </c>
      <c r="K49" s="6">
        <f t="shared" si="1"/>
        <v>0</v>
      </c>
    </row>
    <row r="50" spans="1:11" s="1" customFormat="1" x14ac:dyDescent="0.25">
      <c r="A50" s="5" t="s">
        <v>137</v>
      </c>
      <c r="B50" s="5" t="s">
        <v>138</v>
      </c>
      <c r="C50" s="5" t="s">
        <v>139</v>
      </c>
      <c r="D50" s="6">
        <v>644000</v>
      </c>
      <c r="E50" s="6">
        <v>544000</v>
      </c>
      <c r="F50" s="6">
        <f t="shared" si="0"/>
        <v>458000</v>
      </c>
      <c r="G50" s="6">
        <v>0</v>
      </c>
      <c r="H50" s="6">
        <v>458000</v>
      </c>
      <c r="I50" s="6">
        <v>458000</v>
      </c>
      <c r="J50" s="6">
        <v>0</v>
      </c>
      <c r="K50" s="6">
        <f t="shared" si="1"/>
        <v>0</v>
      </c>
    </row>
    <row r="51" spans="1:11" s="1" customFormat="1" ht="22.5" x14ac:dyDescent="0.25">
      <c r="A51" s="5" t="s">
        <v>140</v>
      </c>
      <c r="B51" s="5" t="s">
        <v>141</v>
      </c>
      <c r="C51" s="5" t="s">
        <v>142</v>
      </c>
      <c r="D51" s="6">
        <v>552000</v>
      </c>
      <c r="E51" s="6">
        <v>552000</v>
      </c>
      <c r="F51" s="6">
        <f t="shared" si="0"/>
        <v>552000</v>
      </c>
      <c r="G51" s="6">
        <v>0</v>
      </c>
      <c r="H51" s="6">
        <v>552000</v>
      </c>
      <c r="I51" s="6">
        <v>552000</v>
      </c>
      <c r="J51" s="6">
        <v>0</v>
      </c>
      <c r="K51" s="6">
        <f t="shared" si="1"/>
        <v>0</v>
      </c>
    </row>
    <row r="52" spans="1:11" s="1" customFormat="1" ht="22.5" x14ac:dyDescent="0.25">
      <c r="A52" s="5" t="s">
        <v>143</v>
      </c>
      <c r="B52" s="5" t="s">
        <v>144</v>
      </c>
      <c r="C52" s="5" t="s">
        <v>145</v>
      </c>
      <c r="D52" s="6">
        <v>1002000</v>
      </c>
      <c r="E52" s="6">
        <v>1002000</v>
      </c>
      <c r="F52" s="6">
        <f t="shared" si="0"/>
        <v>732000</v>
      </c>
      <c r="G52" s="6">
        <v>0</v>
      </c>
      <c r="H52" s="6">
        <v>732000</v>
      </c>
      <c r="I52" s="6">
        <v>732000</v>
      </c>
      <c r="J52" s="6">
        <v>0</v>
      </c>
      <c r="K52" s="6">
        <f t="shared" si="1"/>
        <v>0</v>
      </c>
    </row>
    <row r="53" spans="1:11" s="1" customFormat="1" ht="33" x14ac:dyDescent="0.25">
      <c r="A53" s="5" t="s">
        <v>146</v>
      </c>
      <c r="B53" s="5" t="s">
        <v>147</v>
      </c>
      <c r="C53" s="5" t="s">
        <v>148</v>
      </c>
      <c r="D53" s="6">
        <v>19380000</v>
      </c>
      <c r="E53" s="6">
        <v>14735000</v>
      </c>
      <c r="F53" s="6">
        <f t="shared" si="0"/>
        <v>15573676</v>
      </c>
      <c r="G53" s="6">
        <v>0</v>
      </c>
      <c r="H53" s="6">
        <v>15573676</v>
      </c>
      <c r="I53" s="6">
        <v>15573676</v>
      </c>
      <c r="J53" s="6">
        <v>0</v>
      </c>
      <c r="K53" s="6">
        <f t="shared" si="1"/>
        <v>0</v>
      </c>
    </row>
    <row r="54" spans="1:11" s="1" customFormat="1" x14ac:dyDescent="0.25">
      <c r="A54" s="5" t="s">
        <v>149</v>
      </c>
      <c r="B54" s="5" t="s">
        <v>132</v>
      </c>
      <c r="C54" s="5" t="s">
        <v>150</v>
      </c>
      <c r="D54" s="6">
        <v>477500</v>
      </c>
      <c r="E54" s="6">
        <v>477500</v>
      </c>
      <c r="F54" s="6">
        <f t="shared" si="0"/>
        <v>477500</v>
      </c>
      <c r="G54" s="6">
        <v>0</v>
      </c>
      <c r="H54" s="6">
        <v>477500</v>
      </c>
      <c r="I54" s="6">
        <v>477500</v>
      </c>
      <c r="J54" s="6">
        <v>0</v>
      </c>
      <c r="K54" s="6">
        <f t="shared" si="1"/>
        <v>0</v>
      </c>
    </row>
    <row r="55" spans="1:11" s="1" customFormat="1" ht="33" x14ac:dyDescent="0.25">
      <c r="A55" s="5" t="s">
        <v>151</v>
      </c>
      <c r="B55" s="5" t="s">
        <v>152</v>
      </c>
      <c r="C55" s="5" t="s">
        <v>153</v>
      </c>
      <c r="D55" s="6">
        <f>D56</f>
        <v>16400</v>
      </c>
      <c r="E55" s="6">
        <f>E56</f>
        <v>16400</v>
      </c>
      <c r="F55" s="6">
        <f t="shared" si="0"/>
        <v>10987</v>
      </c>
      <c r="G55" s="6">
        <f>G56</f>
        <v>0</v>
      </c>
      <c r="H55" s="6">
        <f>H56</f>
        <v>10987</v>
      </c>
      <c r="I55" s="6">
        <f>I56</f>
        <v>10987</v>
      </c>
      <c r="J55" s="6">
        <f>J56</f>
        <v>0</v>
      </c>
      <c r="K55" s="6">
        <f t="shared" si="1"/>
        <v>0</v>
      </c>
    </row>
    <row r="56" spans="1:11" s="1" customFormat="1" ht="22.5" x14ac:dyDescent="0.25">
      <c r="A56" s="5" t="s">
        <v>154</v>
      </c>
      <c r="B56" s="5" t="s">
        <v>155</v>
      </c>
      <c r="C56" s="5" t="s">
        <v>156</v>
      </c>
      <c r="D56" s="6">
        <f>D57+D58</f>
        <v>16400</v>
      </c>
      <c r="E56" s="6">
        <f>E57+E58</f>
        <v>16400</v>
      </c>
      <c r="F56" s="6">
        <f t="shared" si="0"/>
        <v>10987</v>
      </c>
      <c r="G56" s="6">
        <f>G57+G58</f>
        <v>0</v>
      </c>
      <c r="H56" s="6">
        <f>H57+H58</f>
        <v>10987</v>
      </c>
      <c r="I56" s="6">
        <f>I57+I58</f>
        <v>10987</v>
      </c>
      <c r="J56" s="6">
        <f>J57+J58</f>
        <v>0</v>
      </c>
      <c r="K56" s="6">
        <f t="shared" si="1"/>
        <v>0</v>
      </c>
    </row>
    <row r="57" spans="1:11" s="1" customFormat="1" ht="22.5" x14ac:dyDescent="0.25">
      <c r="A57" s="5" t="s">
        <v>157</v>
      </c>
      <c r="B57" s="5" t="s">
        <v>158</v>
      </c>
      <c r="C57" s="5" t="s">
        <v>159</v>
      </c>
      <c r="D57" s="6">
        <v>16400</v>
      </c>
      <c r="E57" s="6">
        <v>16400</v>
      </c>
      <c r="F57" s="6">
        <f t="shared" si="0"/>
        <v>0</v>
      </c>
      <c r="G57" s="6">
        <v>0</v>
      </c>
      <c r="H57" s="6">
        <v>0</v>
      </c>
      <c r="I57" s="6">
        <v>0</v>
      </c>
      <c r="J57" s="6">
        <v>0</v>
      </c>
      <c r="K57" s="6">
        <f t="shared" si="1"/>
        <v>0</v>
      </c>
    </row>
    <row r="58" spans="1:11" s="1" customFormat="1" ht="22.5" x14ac:dyDescent="0.25">
      <c r="A58" s="5" t="s">
        <v>160</v>
      </c>
      <c r="B58" s="5" t="s">
        <v>161</v>
      </c>
      <c r="C58" s="5" t="s">
        <v>162</v>
      </c>
      <c r="D58" s="6">
        <v>0</v>
      </c>
      <c r="E58" s="6">
        <v>0</v>
      </c>
      <c r="F58" s="6">
        <f t="shared" si="0"/>
        <v>10987</v>
      </c>
      <c r="G58" s="6">
        <v>0</v>
      </c>
      <c r="H58" s="6">
        <v>10987</v>
      </c>
      <c r="I58" s="6">
        <v>10987</v>
      </c>
      <c r="J58" s="6">
        <v>0</v>
      </c>
      <c r="K58" s="6">
        <f t="shared" si="1"/>
        <v>0</v>
      </c>
    </row>
    <row r="59" spans="1:11" s="1" customFormat="1" x14ac:dyDescent="0.25">
      <c r="A59" s="3"/>
      <c r="B59" s="3"/>
      <c r="C59" s="3"/>
      <c r="D59" s="4"/>
      <c r="E59" s="4"/>
      <c r="F59" s="4"/>
      <c r="G59" s="4"/>
      <c r="H59" s="4"/>
      <c r="I59" s="4"/>
      <c r="J59" s="4"/>
      <c r="K59" s="4"/>
    </row>
    <row r="61" spans="1:11" x14ac:dyDescent="0.25">
      <c r="B61" s="10" t="s">
        <v>197</v>
      </c>
      <c r="C61" s="10"/>
      <c r="D61" s="10"/>
      <c r="E61" s="10"/>
      <c r="F61" s="10"/>
      <c r="G61" s="10"/>
      <c r="H61" s="10"/>
      <c r="I61" s="10"/>
    </row>
    <row r="64" spans="1:11" ht="22.5" x14ac:dyDescent="0.25">
      <c r="B64" s="5" t="s">
        <v>169</v>
      </c>
      <c r="C64" s="5" t="s">
        <v>22</v>
      </c>
      <c r="D64" s="6">
        <f>D65+D87+D91</f>
        <v>38957172</v>
      </c>
      <c r="E64" s="6">
        <f>E65+E87+E91</f>
        <v>31074924</v>
      </c>
      <c r="F64" s="6">
        <f t="shared" ref="F64:F100" si="4">G64+H64</f>
        <v>31621847</v>
      </c>
      <c r="G64" s="6">
        <f>G65+G87+G91</f>
        <v>1347265</v>
      </c>
      <c r="H64" s="6">
        <f>H65+H87+H91</f>
        <v>30274582</v>
      </c>
      <c r="I64" s="6">
        <f>I65+I87+I91</f>
        <v>30461203</v>
      </c>
    </row>
    <row r="65" spans="2:9" x14ac:dyDescent="0.25">
      <c r="B65" s="5" t="s">
        <v>24</v>
      </c>
      <c r="C65" s="5" t="s">
        <v>25</v>
      </c>
      <c r="D65" s="6">
        <f>+D66</f>
        <v>17896172</v>
      </c>
      <c r="E65" s="6">
        <f>+E66</f>
        <v>14758924</v>
      </c>
      <c r="F65" s="6">
        <f t="shared" si="4"/>
        <v>13975671</v>
      </c>
      <c r="G65" s="6">
        <f>+G66</f>
        <v>1347265</v>
      </c>
      <c r="H65" s="6">
        <f>+H66</f>
        <v>12628406</v>
      </c>
      <c r="I65" s="6">
        <f>+I66</f>
        <v>12820027</v>
      </c>
    </row>
    <row r="66" spans="2:9" x14ac:dyDescent="0.25">
      <c r="B66" s="5" t="s">
        <v>27</v>
      </c>
      <c r="C66" s="5" t="s">
        <v>28</v>
      </c>
      <c r="D66" s="6">
        <f>D67+D72</f>
        <v>17896172</v>
      </c>
      <c r="E66" s="6">
        <f>E67+E72</f>
        <v>14758924</v>
      </c>
      <c r="F66" s="6">
        <f t="shared" si="4"/>
        <v>13975671</v>
      </c>
      <c r="G66" s="6">
        <f>G67+G72</f>
        <v>1347265</v>
      </c>
      <c r="H66" s="6">
        <f>H67+H72</f>
        <v>12628406</v>
      </c>
      <c r="I66" s="6">
        <f>I67+I72</f>
        <v>12820027</v>
      </c>
    </row>
    <row r="67" spans="2:9" x14ac:dyDescent="0.25">
      <c r="B67" s="5" t="s">
        <v>30</v>
      </c>
      <c r="C67" s="5" t="s">
        <v>31</v>
      </c>
      <c r="D67" s="6">
        <f>D68</f>
        <v>76291</v>
      </c>
      <c r="E67" s="6">
        <f>E68</f>
        <v>66291</v>
      </c>
      <c r="F67" s="6">
        <f t="shared" si="4"/>
        <v>74198</v>
      </c>
      <c r="G67" s="6">
        <f>G68</f>
        <v>0</v>
      </c>
      <c r="H67" s="6">
        <f>H68</f>
        <v>74198</v>
      </c>
      <c r="I67" s="6">
        <f>I68</f>
        <v>58915</v>
      </c>
    </row>
    <row r="68" spans="2:9" ht="22.5" x14ac:dyDescent="0.25">
      <c r="B68" s="5" t="s">
        <v>33</v>
      </c>
      <c r="C68" s="5" t="s">
        <v>34</v>
      </c>
      <c r="D68" s="6">
        <f>+D69+D71</f>
        <v>76291</v>
      </c>
      <c r="E68" s="6">
        <f>+E69+E71</f>
        <v>66291</v>
      </c>
      <c r="F68" s="6">
        <f t="shared" si="4"/>
        <v>74198</v>
      </c>
      <c r="G68" s="6">
        <f>+G69+G71</f>
        <v>0</v>
      </c>
      <c r="H68" s="6">
        <f>+H69+H71</f>
        <v>74198</v>
      </c>
      <c r="I68" s="6">
        <f>+I69+I71</f>
        <v>58915</v>
      </c>
    </row>
    <row r="69" spans="2:9" x14ac:dyDescent="0.25">
      <c r="B69" s="5" t="s">
        <v>36</v>
      </c>
      <c r="C69" s="5" t="s">
        <v>37</v>
      </c>
      <c r="D69" s="6">
        <f>D70</f>
        <v>76291</v>
      </c>
      <c r="E69" s="6">
        <f>E70</f>
        <v>66291</v>
      </c>
      <c r="F69" s="6">
        <f t="shared" si="4"/>
        <v>62815</v>
      </c>
      <c r="G69" s="6">
        <f>G70</f>
        <v>0</v>
      </c>
      <c r="H69" s="6">
        <f>H70</f>
        <v>62815</v>
      </c>
      <c r="I69" s="6">
        <f>I70</f>
        <v>58915</v>
      </c>
    </row>
    <row r="70" spans="2:9" ht="22.5" x14ac:dyDescent="0.25">
      <c r="B70" s="5" t="s">
        <v>39</v>
      </c>
      <c r="C70" s="5" t="s">
        <v>40</v>
      </c>
      <c r="D70" s="6">
        <v>76291</v>
      </c>
      <c r="E70" s="6">
        <v>66291</v>
      </c>
      <c r="F70" s="6">
        <f t="shared" si="4"/>
        <v>62815</v>
      </c>
      <c r="G70" s="6">
        <v>0</v>
      </c>
      <c r="H70" s="6">
        <v>62815</v>
      </c>
      <c r="I70" s="6">
        <v>58915</v>
      </c>
    </row>
    <row r="71" spans="2:9" x14ac:dyDescent="0.25">
      <c r="B71" s="5" t="s">
        <v>42</v>
      </c>
      <c r="C71" s="5" t="s">
        <v>43</v>
      </c>
      <c r="D71" s="6">
        <v>0</v>
      </c>
      <c r="E71" s="6">
        <v>0</v>
      </c>
      <c r="F71" s="6">
        <f t="shared" si="4"/>
        <v>11383</v>
      </c>
      <c r="G71" s="6">
        <v>0</v>
      </c>
      <c r="H71" s="6">
        <v>11383</v>
      </c>
      <c r="I71" s="6">
        <v>0</v>
      </c>
    </row>
    <row r="72" spans="2:9" ht="22.5" x14ac:dyDescent="0.25">
      <c r="B72" s="5" t="s">
        <v>45</v>
      </c>
      <c r="C72" s="5" t="s">
        <v>46</v>
      </c>
      <c r="D72" s="6">
        <f>D73+D82+D84</f>
        <v>17819881</v>
      </c>
      <c r="E72" s="6">
        <f>E73+E82+E84</f>
        <v>14692633</v>
      </c>
      <c r="F72" s="6">
        <f t="shared" si="4"/>
        <v>13901473</v>
      </c>
      <c r="G72" s="6">
        <f>G73+G82+G84</f>
        <v>1347265</v>
      </c>
      <c r="H72" s="6">
        <f>H73+H82+H84</f>
        <v>12554208</v>
      </c>
      <c r="I72" s="6">
        <f>I73+I82+I84</f>
        <v>12761112</v>
      </c>
    </row>
    <row r="73" spans="2:9" ht="43.5" x14ac:dyDescent="0.25">
      <c r="B73" s="5" t="s">
        <v>48</v>
      </c>
      <c r="C73" s="5" t="s">
        <v>49</v>
      </c>
      <c r="D73" s="6">
        <f>+D74+D75+D76+D77+D78+D79+D80+D81</f>
        <v>18048481</v>
      </c>
      <c r="E73" s="6">
        <f>+E74+E75+E76+E77+E78+E79+E80+E81</f>
        <v>14911233</v>
      </c>
      <c r="F73" s="6">
        <f t="shared" si="4"/>
        <v>13936837</v>
      </c>
      <c r="G73" s="6">
        <f>+G74+G75+G76+G77+G78+G79+G80+G81</f>
        <v>1347265</v>
      </c>
      <c r="H73" s="6">
        <f>+H74+H75+H76+H77+H78+H79+H80+H81</f>
        <v>12589572</v>
      </c>
      <c r="I73" s="6">
        <f>+I74+I75+I76+I77+I78+I79+I80+I81</f>
        <v>12839042</v>
      </c>
    </row>
    <row r="74" spans="2:9" x14ac:dyDescent="0.25">
      <c r="B74" s="5" t="s">
        <v>51</v>
      </c>
      <c r="C74" s="5" t="s">
        <v>52</v>
      </c>
      <c r="D74" s="6">
        <v>78291</v>
      </c>
      <c r="E74" s="6">
        <v>61791</v>
      </c>
      <c r="F74" s="6">
        <f t="shared" si="4"/>
        <v>40180</v>
      </c>
      <c r="G74" s="6">
        <v>0</v>
      </c>
      <c r="H74" s="6">
        <v>40180</v>
      </c>
      <c r="I74" s="6">
        <v>38680</v>
      </c>
    </row>
    <row r="75" spans="2:9" x14ac:dyDescent="0.25">
      <c r="B75" s="5" t="s">
        <v>54</v>
      </c>
      <c r="C75" s="5" t="s">
        <v>55</v>
      </c>
      <c r="D75" s="6">
        <v>267000</v>
      </c>
      <c r="E75" s="6">
        <v>205500</v>
      </c>
      <c r="F75" s="6">
        <f t="shared" si="4"/>
        <v>137365</v>
      </c>
      <c r="G75" s="6">
        <v>3610</v>
      </c>
      <c r="H75" s="6">
        <v>133755</v>
      </c>
      <c r="I75" s="6">
        <v>130826</v>
      </c>
    </row>
    <row r="76" spans="2:9" ht="22.5" x14ac:dyDescent="0.25">
      <c r="B76" s="5" t="s">
        <v>57</v>
      </c>
      <c r="C76" s="5" t="s">
        <v>58</v>
      </c>
      <c r="D76" s="6">
        <v>497804</v>
      </c>
      <c r="E76" s="6">
        <v>380056</v>
      </c>
      <c r="F76" s="6">
        <f t="shared" si="4"/>
        <v>162959</v>
      </c>
      <c r="G76" s="6">
        <v>0</v>
      </c>
      <c r="H76" s="6">
        <v>162959</v>
      </c>
      <c r="I76" s="6">
        <v>162959</v>
      </c>
    </row>
    <row r="77" spans="2:9" ht="22.5" x14ac:dyDescent="0.25">
      <c r="B77" s="5" t="s">
        <v>60</v>
      </c>
      <c r="C77" s="5" t="s">
        <v>61</v>
      </c>
      <c r="D77" s="6">
        <v>15000</v>
      </c>
      <c r="E77" s="6">
        <v>11500</v>
      </c>
      <c r="F77" s="6">
        <f t="shared" si="4"/>
        <v>7803</v>
      </c>
      <c r="G77" s="6">
        <v>0</v>
      </c>
      <c r="H77" s="6">
        <v>7803</v>
      </c>
      <c r="I77" s="6">
        <v>7803</v>
      </c>
    </row>
    <row r="78" spans="2:9" ht="22.5" x14ac:dyDescent="0.25">
      <c r="B78" s="5" t="s">
        <v>63</v>
      </c>
      <c r="C78" s="5" t="s">
        <v>64</v>
      </c>
      <c r="D78" s="6">
        <v>6386</v>
      </c>
      <c r="E78" s="6">
        <v>6386</v>
      </c>
      <c r="F78" s="6">
        <f t="shared" si="4"/>
        <v>1586</v>
      </c>
      <c r="G78" s="6">
        <v>0</v>
      </c>
      <c r="H78" s="6">
        <v>1586</v>
      </c>
      <c r="I78" s="6">
        <v>1586</v>
      </c>
    </row>
    <row r="79" spans="2:9" ht="22.5" x14ac:dyDescent="0.25">
      <c r="B79" s="5" t="s">
        <v>66</v>
      </c>
      <c r="C79" s="5" t="s">
        <v>67</v>
      </c>
      <c r="D79" s="6">
        <v>15000000</v>
      </c>
      <c r="E79" s="6">
        <v>12580000</v>
      </c>
      <c r="F79" s="6">
        <f t="shared" si="4"/>
        <v>12217231</v>
      </c>
      <c r="G79" s="6">
        <v>1238293</v>
      </c>
      <c r="H79" s="6">
        <v>10978938</v>
      </c>
      <c r="I79" s="6">
        <v>11231376</v>
      </c>
    </row>
    <row r="80" spans="2:9" ht="33" x14ac:dyDescent="0.25">
      <c r="B80" s="5" t="s">
        <v>69</v>
      </c>
      <c r="C80" s="5" t="s">
        <v>70</v>
      </c>
      <c r="D80" s="6">
        <v>2176000</v>
      </c>
      <c r="E80" s="6">
        <v>1658000</v>
      </c>
      <c r="F80" s="6">
        <f t="shared" si="4"/>
        <v>1369713</v>
      </c>
      <c r="G80" s="6">
        <v>105362</v>
      </c>
      <c r="H80" s="6">
        <v>1264351</v>
      </c>
      <c r="I80" s="6">
        <v>1265812</v>
      </c>
    </row>
    <row r="81" spans="2:9" ht="22.5" x14ac:dyDescent="0.25">
      <c r="B81" s="5" t="s">
        <v>72</v>
      </c>
      <c r="C81" s="5" t="s">
        <v>73</v>
      </c>
      <c r="D81" s="6">
        <v>8000</v>
      </c>
      <c r="E81" s="6">
        <v>8000</v>
      </c>
      <c r="F81" s="6">
        <f t="shared" si="4"/>
        <v>0</v>
      </c>
      <c r="G81" s="6">
        <v>0</v>
      </c>
      <c r="H81" s="6">
        <v>0</v>
      </c>
      <c r="I81" s="6">
        <v>0</v>
      </c>
    </row>
    <row r="82" spans="2:9" x14ac:dyDescent="0.25">
      <c r="B82" s="5" t="s">
        <v>75</v>
      </c>
      <c r="C82" s="5" t="s">
        <v>76</v>
      </c>
      <c r="D82" s="6">
        <f>+D83</f>
        <v>0</v>
      </c>
      <c r="E82" s="6">
        <f>+E83</f>
        <v>0</v>
      </c>
      <c r="F82" s="6">
        <f t="shared" si="4"/>
        <v>42566</v>
      </c>
      <c r="G82" s="6">
        <f>+G83</f>
        <v>0</v>
      </c>
      <c r="H82" s="6">
        <f>+H83</f>
        <v>42566</v>
      </c>
      <c r="I82" s="6">
        <f>+I83</f>
        <v>0</v>
      </c>
    </row>
    <row r="83" spans="2:9" x14ac:dyDescent="0.25">
      <c r="B83" s="5" t="s">
        <v>78</v>
      </c>
      <c r="C83" s="5" t="s">
        <v>79</v>
      </c>
      <c r="D83" s="6">
        <v>0</v>
      </c>
      <c r="E83" s="6">
        <v>0</v>
      </c>
      <c r="F83" s="6">
        <f t="shared" si="4"/>
        <v>42566</v>
      </c>
      <c r="G83" s="6">
        <v>0</v>
      </c>
      <c r="H83" s="6">
        <v>42566</v>
      </c>
      <c r="I83" s="6">
        <v>0</v>
      </c>
    </row>
    <row r="84" spans="2:9" ht="22.5" x14ac:dyDescent="0.25">
      <c r="B84" s="5" t="s">
        <v>81</v>
      </c>
      <c r="C84" s="5" t="s">
        <v>82</v>
      </c>
      <c r="D84" s="6">
        <f>D85+D86</f>
        <v>-228600</v>
      </c>
      <c r="E84" s="6">
        <f>E85+E86</f>
        <v>-218600</v>
      </c>
      <c r="F84" s="6">
        <f t="shared" si="4"/>
        <v>-77930</v>
      </c>
      <c r="G84" s="6">
        <f>G85+G86</f>
        <v>0</v>
      </c>
      <c r="H84" s="6">
        <f>H85+H86</f>
        <v>-77930</v>
      </c>
      <c r="I84" s="6">
        <f>I85+I86</f>
        <v>-77930</v>
      </c>
    </row>
    <row r="85" spans="2:9" x14ac:dyDescent="0.25">
      <c r="B85" s="5" t="s">
        <v>84</v>
      </c>
      <c r="C85" s="5" t="s">
        <v>85</v>
      </c>
      <c r="D85" s="6">
        <v>121500</v>
      </c>
      <c r="E85" s="6">
        <v>121500</v>
      </c>
      <c r="F85" s="6">
        <f t="shared" si="4"/>
        <v>118600</v>
      </c>
      <c r="G85" s="6">
        <v>0</v>
      </c>
      <c r="H85" s="6">
        <v>118600</v>
      </c>
      <c r="I85" s="6">
        <v>118600</v>
      </c>
    </row>
    <row r="86" spans="2:9" ht="33" x14ac:dyDescent="0.25">
      <c r="B86" s="5" t="s">
        <v>87</v>
      </c>
      <c r="C86" s="5" t="s">
        <v>88</v>
      </c>
      <c r="D86" s="6">
        <v>-350100</v>
      </c>
      <c r="E86" s="6">
        <v>-340100</v>
      </c>
      <c r="F86" s="6">
        <f t="shared" si="4"/>
        <v>-196530</v>
      </c>
      <c r="G86" s="6">
        <v>0</v>
      </c>
      <c r="H86" s="6">
        <v>-196530</v>
      </c>
      <c r="I86" s="6">
        <v>-196530</v>
      </c>
    </row>
    <row r="87" spans="2:9" ht="22.5" x14ac:dyDescent="0.25">
      <c r="B87" s="5" t="s">
        <v>102</v>
      </c>
      <c r="C87" s="5" t="s">
        <v>103</v>
      </c>
      <c r="D87" s="6">
        <f t="shared" ref="D87:E89" si="5">D88</f>
        <v>0</v>
      </c>
      <c r="E87" s="6">
        <f t="shared" si="5"/>
        <v>0</v>
      </c>
      <c r="F87" s="6">
        <f t="shared" si="4"/>
        <v>575000</v>
      </c>
      <c r="G87" s="6">
        <f t="shared" ref="G87:I89" si="6">G88</f>
        <v>0</v>
      </c>
      <c r="H87" s="6">
        <f t="shared" si="6"/>
        <v>575000</v>
      </c>
      <c r="I87" s="6">
        <f t="shared" si="6"/>
        <v>575000</v>
      </c>
    </row>
    <row r="88" spans="2:9" ht="22.5" x14ac:dyDescent="0.25">
      <c r="B88" s="5" t="s">
        <v>105</v>
      </c>
      <c r="C88" s="5" t="s">
        <v>106</v>
      </c>
      <c r="D88" s="6">
        <f t="shared" si="5"/>
        <v>0</v>
      </c>
      <c r="E88" s="6">
        <f t="shared" si="5"/>
        <v>0</v>
      </c>
      <c r="F88" s="6">
        <f t="shared" si="4"/>
        <v>575000</v>
      </c>
      <c r="G88" s="6">
        <f t="shared" si="6"/>
        <v>0</v>
      </c>
      <c r="H88" s="6">
        <f t="shared" si="6"/>
        <v>575000</v>
      </c>
      <c r="I88" s="6">
        <f t="shared" si="6"/>
        <v>575000</v>
      </c>
    </row>
    <row r="89" spans="2:9" ht="22.5" x14ac:dyDescent="0.25">
      <c r="B89" s="5" t="s">
        <v>108</v>
      </c>
      <c r="C89" s="5" t="s">
        <v>109</v>
      </c>
      <c r="D89" s="6">
        <f t="shared" si="5"/>
        <v>0</v>
      </c>
      <c r="E89" s="6">
        <f t="shared" si="5"/>
        <v>0</v>
      </c>
      <c r="F89" s="6">
        <f t="shared" si="4"/>
        <v>575000</v>
      </c>
      <c r="G89" s="6">
        <f t="shared" si="6"/>
        <v>0</v>
      </c>
      <c r="H89" s="6">
        <f t="shared" si="6"/>
        <v>575000</v>
      </c>
      <c r="I89" s="6">
        <f t="shared" si="6"/>
        <v>575000</v>
      </c>
    </row>
    <row r="90" spans="2:9" ht="33" x14ac:dyDescent="0.25">
      <c r="B90" s="5" t="s">
        <v>111</v>
      </c>
      <c r="C90" s="5" t="s">
        <v>112</v>
      </c>
      <c r="D90" s="6">
        <v>0</v>
      </c>
      <c r="E90" s="6">
        <v>0</v>
      </c>
      <c r="F90" s="6">
        <f t="shared" si="4"/>
        <v>575000</v>
      </c>
      <c r="G90" s="6">
        <v>0</v>
      </c>
      <c r="H90" s="6">
        <v>575000</v>
      </c>
      <c r="I90" s="6">
        <v>575000</v>
      </c>
    </row>
    <row r="91" spans="2:9" x14ac:dyDescent="0.25">
      <c r="B91" s="5" t="s">
        <v>117</v>
      </c>
      <c r="C91" s="5" t="s">
        <v>118</v>
      </c>
      <c r="D91" s="6">
        <f>D92</f>
        <v>21061000</v>
      </c>
      <c r="E91" s="6">
        <f>E92</f>
        <v>16316000</v>
      </c>
      <c r="F91" s="6">
        <f t="shared" si="4"/>
        <v>17071176</v>
      </c>
      <c r="G91" s="6">
        <f>G92</f>
        <v>0</v>
      </c>
      <c r="H91" s="6">
        <f>H92</f>
        <v>17071176</v>
      </c>
      <c r="I91" s="6">
        <f>I92</f>
        <v>17066176</v>
      </c>
    </row>
    <row r="92" spans="2:9" ht="22.5" x14ac:dyDescent="0.25">
      <c r="B92" s="5" t="s">
        <v>120</v>
      </c>
      <c r="C92" s="5" t="s">
        <v>121</v>
      </c>
      <c r="D92" s="6">
        <f>D93+D96</f>
        <v>21061000</v>
      </c>
      <c r="E92" s="6">
        <f>E93+E96</f>
        <v>16316000</v>
      </c>
      <c r="F92" s="6">
        <f t="shared" si="4"/>
        <v>17071176</v>
      </c>
      <c r="G92" s="6">
        <f>G93+G96</f>
        <v>0</v>
      </c>
      <c r="H92" s="6">
        <f>H93+H96</f>
        <v>17071176</v>
      </c>
      <c r="I92" s="6">
        <f>I93+I96</f>
        <v>17066176</v>
      </c>
    </row>
    <row r="93" spans="2:9" x14ac:dyDescent="0.25">
      <c r="B93" s="5" t="s">
        <v>123</v>
      </c>
      <c r="C93" s="5" t="s">
        <v>124</v>
      </c>
      <c r="D93" s="6">
        <f>D94</f>
        <v>7500</v>
      </c>
      <c r="E93" s="6">
        <f>E94</f>
        <v>7500</v>
      </c>
      <c r="F93" s="6">
        <f t="shared" si="4"/>
        <v>10000</v>
      </c>
      <c r="G93" s="6">
        <f>G94</f>
        <v>0</v>
      </c>
      <c r="H93" s="6">
        <f>H94</f>
        <v>10000</v>
      </c>
      <c r="I93" s="6">
        <f>I94</f>
        <v>5000</v>
      </c>
    </row>
    <row r="94" spans="2:9" x14ac:dyDescent="0.25">
      <c r="B94" s="5" t="s">
        <v>126</v>
      </c>
      <c r="C94" s="5" t="s">
        <v>127</v>
      </c>
      <c r="D94" s="6">
        <f>+D95</f>
        <v>7500</v>
      </c>
      <c r="E94" s="6">
        <f>+E95</f>
        <v>7500</v>
      </c>
      <c r="F94" s="6">
        <f t="shared" si="4"/>
        <v>10000</v>
      </c>
      <c r="G94" s="6">
        <f>+G95</f>
        <v>0</v>
      </c>
      <c r="H94" s="6">
        <f>+H95</f>
        <v>10000</v>
      </c>
      <c r="I94" s="6">
        <f>+I95</f>
        <v>5000</v>
      </c>
    </row>
    <row r="95" spans="2:9" x14ac:dyDescent="0.25">
      <c r="B95" s="5" t="s">
        <v>132</v>
      </c>
      <c r="C95" s="5" t="s">
        <v>133</v>
      </c>
      <c r="D95" s="6">
        <v>7500</v>
      </c>
      <c r="E95" s="6">
        <v>7500</v>
      </c>
      <c r="F95" s="6">
        <f t="shared" si="4"/>
        <v>10000</v>
      </c>
      <c r="G95" s="6">
        <v>0</v>
      </c>
      <c r="H95" s="6">
        <v>10000</v>
      </c>
      <c r="I95" s="6">
        <v>5000</v>
      </c>
    </row>
    <row r="96" spans="2:9" ht="33" x14ac:dyDescent="0.25">
      <c r="B96" s="5" t="s">
        <v>135</v>
      </c>
      <c r="C96" s="5" t="s">
        <v>136</v>
      </c>
      <c r="D96" s="6">
        <f>D97+D98+D99+D100</f>
        <v>21053500</v>
      </c>
      <c r="E96" s="6">
        <f>E97+E98+E99+E100</f>
        <v>16308500</v>
      </c>
      <c r="F96" s="6">
        <f t="shared" si="4"/>
        <v>17061176</v>
      </c>
      <c r="G96" s="6">
        <f>G97+G98+G99+G100</f>
        <v>0</v>
      </c>
      <c r="H96" s="6">
        <f>H97+H98+H99+H100</f>
        <v>17061176</v>
      </c>
      <c r="I96" s="6">
        <f>I97+I98+I99+I100</f>
        <v>17061176</v>
      </c>
    </row>
    <row r="97" spans="2:9" x14ac:dyDescent="0.25">
      <c r="B97" s="5" t="s">
        <v>138</v>
      </c>
      <c r="C97" s="5" t="s">
        <v>139</v>
      </c>
      <c r="D97" s="6">
        <v>644000</v>
      </c>
      <c r="E97" s="6">
        <v>544000</v>
      </c>
      <c r="F97" s="6">
        <f t="shared" si="4"/>
        <v>458000</v>
      </c>
      <c r="G97" s="6">
        <v>0</v>
      </c>
      <c r="H97" s="6">
        <v>458000</v>
      </c>
      <c r="I97" s="6">
        <v>458000</v>
      </c>
    </row>
    <row r="98" spans="2:9" ht="22.5" x14ac:dyDescent="0.25">
      <c r="B98" s="5" t="s">
        <v>141</v>
      </c>
      <c r="C98" s="5" t="s">
        <v>142</v>
      </c>
      <c r="D98" s="6">
        <v>552000</v>
      </c>
      <c r="E98" s="6">
        <v>552000</v>
      </c>
      <c r="F98" s="6">
        <f t="shared" si="4"/>
        <v>552000</v>
      </c>
      <c r="G98" s="6">
        <v>0</v>
      </c>
      <c r="H98" s="6">
        <v>552000</v>
      </c>
      <c r="I98" s="6">
        <v>552000</v>
      </c>
    </row>
    <row r="99" spans="2:9" ht="33" x14ac:dyDescent="0.25">
      <c r="B99" s="5" t="s">
        <v>147</v>
      </c>
      <c r="C99" s="5" t="s">
        <v>148</v>
      </c>
      <c r="D99" s="6">
        <v>19380000</v>
      </c>
      <c r="E99" s="6">
        <v>14735000</v>
      </c>
      <c r="F99" s="6">
        <f t="shared" si="4"/>
        <v>15573676</v>
      </c>
      <c r="G99" s="6">
        <v>0</v>
      </c>
      <c r="H99" s="6">
        <v>15573676</v>
      </c>
      <c r="I99" s="6">
        <v>15573676</v>
      </c>
    </row>
    <row r="100" spans="2:9" x14ac:dyDescent="0.25">
      <c r="B100" s="5" t="s">
        <v>132</v>
      </c>
      <c r="C100" s="5" t="s">
        <v>150</v>
      </c>
      <c r="D100" s="6">
        <v>477500</v>
      </c>
      <c r="E100" s="6">
        <v>477500</v>
      </c>
      <c r="F100" s="6">
        <f t="shared" si="4"/>
        <v>477500</v>
      </c>
      <c r="G100" s="6">
        <v>0</v>
      </c>
      <c r="H100" s="6">
        <v>477500</v>
      </c>
      <c r="I100" s="6">
        <v>477500</v>
      </c>
    </row>
    <row r="103" spans="2:9" x14ac:dyDescent="0.25">
      <c r="B103" s="10" t="s">
        <v>198</v>
      </c>
      <c r="C103" s="10"/>
      <c r="D103" s="10"/>
      <c r="E103" s="10"/>
      <c r="F103" s="10"/>
      <c r="G103" s="10"/>
      <c r="H103" s="10"/>
      <c r="I103" s="10"/>
    </row>
    <row r="106" spans="2:9" ht="22.5" x14ac:dyDescent="0.25">
      <c r="B106" s="5" t="s">
        <v>179</v>
      </c>
      <c r="C106" s="5" t="s">
        <v>22</v>
      </c>
      <c r="D106" s="6">
        <f>D107+D112+D115+D119+D126</f>
        <v>1372700</v>
      </c>
      <c r="E106" s="6">
        <f>E107+E112+E115+E119+E126</f>
        <v>1362700</v>
      </c>
      <c r="F106" s="6">
        <f t="shared" ref="F106:F129" si="7">G106+H106</f>
        <v>1074298</v>
      </c>
      <c r="G106" s="6">
        <f>G107+G112+G115+G119+G126</f>
        <v>0</v>
      </c>
      <c r="H106" s="6">
        <f>H107+H112+H115+H119+H126</f>
        <v>1074298</v>
      </c>
      <c r="I106" s="6">
        <f>I107+I112+I115+I119+I126</f>
        <v>1074298</v>
      </c>
    </row>
    <row r="107" spans="2:9" x14ac:dyDescent="0.25">
      <c r="B107" s="5" t="s">
        <v>24</v>
      </c>
      <c r="C107" s="5" t="s">
        <v>25</v>
      </c>
      <c r="D107" s="6">
        <f t="shared" ref="D107:E110" si="8">+D108</f>
        <v>350100</v>
      </c>
      <c r="E107" s="6">
        <f t="shared" si="8"/>
        <v>340100</v>
      </c>
      <c r="F107" s="6">
        <f t="shared" si="7"/>
        <v>196530</v>
      </c>
      <c r="G107" s="6">
        <f t="shared" ref="G107:I110" si="9">+G108</f>
        <v>0</v>
      </c>
      <c r="H107" s="6">
        <f t="shared" si="9"/>
        <v>196530</v>
      </c>
      <c r="I107" s="6">
        <f t="shared" si="9"/>
        <v>196530</v>
      </c>
    </row>
    <row r="108" spans="2:9" x14ac:dyDescent="0.25">
      <c r="B108" s="5" t="s">
        <v>27</v>
      </c>
      <c r="C108" s="5" t="s">
        <v>28</v>
      </c>
      <c r="D108" s="6">
        <f t="shared" si="8"/>
        <v>350100</v>
      </c>
      <c r="E108" s="6">
        <f t="shared" si="8"/>
        <v>340100</v>
      </c>
      <c r="F108" s="6">
        <f t="shared" si="7"/>
        <v>196530</v>
      </c>
      <c r="G108" s="6">
        <f t="shared" si="9"/>
        <v>0</v>
      </c>
      <c r="H108" s="6">
        <f t="shared" si="9"/>
        <v>196530</v>
      </c>
      <c r="I108" s="6">
        <f t="shared" si="9"/>
        <v>196530</v>
      </c>
    </row>
    <row r="109" spans="2:9" ht="22.5" x14ac:dyDescent="0.25">
      <c r="B109" s="5" t="s">
        <v>45</v>
      </c>
      <c r="C109" s="5" t="s">
        <v>46</v>
      </c>
      <c r="D109" s="6">
        <f t="shared" si="8"/>
        <v>350100</v>
      </c>
      <c r="E109" s="6">
        <f t="shared" si="8"/>
        <v>340100</v>
      </c>
      <c r="F109" s="6">
        <f t="shared" si="7"/>
        <v>196530</v>
      </c>
      <c r="G109" s="6">
        <f t="shared" si="9"/>
        <v>0</v>
      </c>
      <c r="H109" s="6">
        <f t="shared" si="9"/>
        <v>196530</v>
      </c>
      <c r="I109" s="6">
        <f t="shared" si="9"/>
        <v>196530</v>
      </c>
    </row>
    <row r="110" spans="2:9" ht="22.5" x14ac:dyDescent="0.25">
      <c r="B110" s="5" t="s">
        <v>81</v>
      </c>
      <c r="C110" s="5" t="s">
        <v>82</v>
      </c>
      <c r="D110" s="6">
        <f t="shared" si="8"/>
        <v>350100</v>
      </c>
      <c r="E110" s="6">
        <f t="shared" si="8"/>
        <v>340100</v>
      </c>
      <c r="F110" s="6">
        <f t="shared" si="7"/>
        <v>196530</v>
      </c>
      <c r="G110" s="6">
        <f t="shared" si="9"/>
        <v>0</v>
      </c>
      <c r="H110" s="6">
        <f t="shared" si="9"/>
        <v>196530</v>
      </c>
      <c r="I110" s="6">
        <f t="shared" si="9"/>
        <v>196530</v>
      </c>
    </row>
    <row r="111" spans="2:9" x14ac:dyDescent="0.25">
      <c r="B111" s="5" t="s">
        <v>90</v>
      </c>
      <c r="C111" s="5" t="s">
        <v>91</v>
      </c>
      <c r="D111" s="6">
        <v>350100</v>
      </c>
      <c r="E111" s="6">
        <v>340100</v>
      </c>
      <c r="F111" s="6">
        <f t="shared" si="7"/>
        <v>196530</v>
      </c>
      <c r="G111" s="6">
        <v>0</v>
      </c>
      <c r="H111" s="6">
        <v>196530</v>
      </c>
      <c r="I111" s="6">
        <v>196530</v>
      </c>
    </row>
    <row r="112" spans="2:9" x14ac:dyDescent="0.25">
      <c r="B112" s="5" t="s">
        <v>93</v>
      </c>
      <c r="C112" s="5" t="s">
        <v>94</v>
      </c>
      <c r="D112" s="6">
        <f>D113</f>
        <v>0</v>
      </c>
      <c r="E112" s="6">
        <f>E113</f>
        <v>0</v>
      </c>
      <c r="F112" s="6">
        <f t="shared" si="7"/>
        <v>1789</v>
      </c>
      <c r="G112" s="6">
        <f t="shared" ref="G112:I113" si="10">G113</f>
        <v>0</v>
      </c>
      <c r="H112" s="6">
        <f t="shared" si="10"/>
        <v>1789</v>
      </c>
      <c r="I112" s="6">
        <f t="shared" si="10"/>
        <v>1789</v>
      </c>
    </row>
    <row r="113" spans="1:20" ht="22.5" x14ac:dyDescent="0.25">
      <c r="B113" s="5" t="s">
        <v>96</v>
      </c>
      <c r="C113" s="5" t="s">
        <v>97</v>
      </c>
      <c r="D113" s="6">
        <f>D114</f>
        <v>0</v>
      </c>
      <c r="E113" s="6">
        <f>E114</f>
        <v>0</v>
      </c>
      <c r="F113" s="6">
        <f t="shared" si="7"/>
        <v>1789</v>
      </c>
      <c r="G113" s="6">
        <f t="shared" si="10"/>
        <v>0</v>
      </c>
      <c r="H113" s="6">
        <f t="shared" si="10"/>
        <v>1789</v>
      </c>
      <c r="I113" s="6">
        <f t="shared" si="10"/>
        <v>1789</v>
      </c>
    </row>
    <row r="114" spans="1:20" ht="22.5" x14ac:dyDescent="0.25">
      <c r="B114" s="5" t="s">
        <v>99</v>
      </c>
      <c r="C114" s="5" t="s">
        <v>100</v>
      </c>
      <c r="D114" s="6">
        <v>0</v>
      </c>
      <c r="E114" s="6">
        <v>0</v>
      </c>
      <c r="F114" s="6">
        <f t="shared" si="7"/>
        <v>1789</v>
      </c>
      <c r="G114" s="6">
        <v>0</v>
      </c>
      <c r="H114" s="6">
        <v>1789</v>
      </c>
      <c r="I114" s="6">
        <v>1789</v>
      </c>
    </row>
    <row r="115" spans="1:20" ht="22.5" x14ac:dyDescent="0.25">
      <c r="B115" s="5" t="s">
        <v>102</v>
      </c>
      <c r="C115" s="5" t="s">
        <v>103</v>
      </c>
      <c r="D115" s="6">
        <f>D116</f>
        <v>0</v>
      </c>
      <c r="E115" s="6">
        <f>E116</f>
        <v>0</v>
      </c>
      <c r="F115" s="6">
        <f t="shared" si="7"/>
        <v>128597</v>
      </c>
      <c r="G115" s="6">
        <f t="shared" ref="G115:I116" si="11">G116</f>
        <v>0</v>
      </c>
      <c r="H115" s="6">
        <f t="shared" si="11"/>
        <v>128597</v>
      </c>
      <c r="I115" s="6">
        <f t="shared" si="11"/>
        <v>128597</v>
      </c>
    </row>
    <row r="116" spans="1:20" ht="22.5" x14ac:dyDescent="0.25">
      <c r="B116" s="5" t="s">
        <v>105</v>
      </c>
      <c r="C116" s="5" t="s">
        <v>106</v>
      </c>
      <c r="D116" s="6">
        <f>D117</f>
        <v>0</v>
      </c>
      <c r="E116" s="6">
        <f>E117</f>
        <v>0</v>
      </c>
      <c r="F116" s="6">
        <f t="shared" si="7"/>
        <v>128597</v>
      </c>
      <c r="G116" s="6">
        <f t="shared" si="11"/>
        <v>0</v>
      </c>
      <c r="H116" s="6">
        <f t="shared" si="11"/>
        <v>128597</v>
      </c>
      <c r="I116" s="6">
        <f t="shared" si="11"/>
        <v>128597</v>
      </c>
    </row>
    <row r="117" spans="1:20" ht="22.5" x14ac:dyDescent="0.25">
      <c r="B117" s="5" t="s">
        <v>108</v>
      </c>
      <c r="C117" s="5" t="s">
        <v>109</v>
      </c>
      <c r="D117" s="6">
        <f>+D118</f>
        <v>0</v>
      </c>
      <c r="E117" s="6">
        <f>+E118</f>
        <v>0</v>
      </c>
      <c r="F117" s="6">
        <f t="shared" si="7"/>
        <v>128597</v>
      </c>
      <c r="G117" s="6">
        <f>+G118</f>
        <v>0</v>
      </c>
      <c r="H117" s="6">
        <f>+H118</f>
        <v>128597</v>
      </c>
      <c r="I117" s="6">
        <f>+I118</f>
        <v>128597</v>
      </c>
    </row>
    <row r="118" spans="1:20" ht="33" x14ac:dyDescent="0.25">
      <c r="A118" s="7"/>
      <c r="B118" s="5" t="s">
        <v>114</v>
      </c>
      <c r="C118" s="5" t="s">
        <v>115</v>
      </c>
      <c r="D118" s="6">
        <v>0</v>
      </c>
      <c r="E118" s="6">
        <v>0</v>
      </c>
      <c r="F118" s="6">
        <f t="shared" si="7"/>
        <v>128597</v>
      </c>
      <c r="G118" s="6">
        <v>0</v>
      </c>
      <c r="H118" s="6">
        <v>128597</v>
      </c>
      <c r="I118" s="6">
        <v>128597</v>
      </c>
      <c r="J118" s="7"/>
      <c r="K118" s="7"/>
      <c r="L118" s="7"/>
      <c r="Q118" s="7"/>
      <c r="R118" s="7"/>
      <c r="S118" s="7"/>
      <c r="T118" s="7"/>
    </row>
    <row r="119" spans="1:20" x14ac:dyDescent="0.25">
      <c r="B119" s="5" t="s">
        <v>117</v>
      </c>
      <c r="C119" s="5" t="s">
        <v>118</v>
      </c>
      <c r="D119" s="6">
        <f>D120</f>
        <v>1006200</v>
      </c>
      <c r="E119" s="6">
        <f>E120</f>
        <v>1006200</v>
      </c>
      <c r="F119" s="6">
        <f t="shared" si="7"/>
        <v>736395</v>
      </c>
      <c r="G119" s="6">
        <f>G120</f>
        <v>0</v>
      </c>
      <c r="H119" s="6">
        <f>H120</f>
        <v>736395</v>
      </c>
      <c r="I119" s="6">
        <f>I120</f>
        <v>736395</v>
      </c>
    </row>
    <row r="120" spans="1:20" ht="22.5" x14ac:dyDescent="0.25">
      <c r="B120" s="5" t="s">
        <v>120</v>
      </c>
      <c r="C120" s="5" t="s">
        <v>121</v>
      </c>
      <c r="D120" s="6">
        <f>D121+D124</f>
        <v>1006200</v>
      </c>
      <c r="E120" s="6">
        <f>E121+E124</f>
        <v>1006200</v>
      </c>
      <c r="F120" s="6">
        <f t="shared" si="7"/>
        <v>736395</v>
      </c>
      <c r="G120" s="6">
        <f>G121+G124</f>
        <v>0</v>
      </c>
      <c r="H120" s="6">
        <f>H121+H124</f>
        <v>736395</v>
      </c>
      <c r="I120" s="6">
        <f>I121+I124</f>
        <v>736395</v>
      </c>
    </row>
    <row r="121" spans="1:20" x14ac:dyDescent="0.25">
      <c r="B121" s="5" t="s">
        <v>123</v>
      </c>
      <c r="C121" s="5" t="s">
        <v>124</v>
      </c>
      <c r="D121" s="6">
        <f>D122</f>
        <v>4200</v>
      </c>
      <c r="E121" s="6">
        <f>E122</f>
        <v>4200</v>
      </c>
      <c r="F121" s="6">
        <f t="shared" si="7"/>
        <v>4395</v>
      </c>
      <c r="G121" s="6">
        <f>G122</f>
        <v>0</v>
      </c>
      <c r="H121" s="6">
        <f>H122</f>
        <v>4395</v>
      </c>
      <c r="I121" s="6">
        <f>I122</f>
        <v>4395</v>
      </c>
    </row>
    <row r="122" spans="1:20" x14ac:dyDescent="0.25">
      <c r="B122" s="5" t="s">
        <v>126</v>
      </c>
      <c r="C122" s="5" t="s">
        <v>127</v>
      </c>
      <c r="D122" s="6">
        <f>+D123</f>
        <v>4200</v>
      </c>
      <c r="E122" s="6">
        <f>+E123</f>
        <v>4200</v>
      </c>
      <c r="F122" s="6">
        <f t="shared" si="7"/>
        <v>4395</v>
      </c>
      <c r="G122" s="6">
        <f>+G123</f>
        <v>0</v>
      </c>
      <c r="H122" s="6">
        <f>+H123</f>
        <v>4395</v>
      </c>
      <c r="I122" s="6">
        <f>+I123</f>
        <v>4395</v>
      </c>
    </row>
    <row r="123" spans="1:20" ht="54" x14ac:dyDescent="0.25">
      <c r="B123" s="5" t="s">
        <v>129</v>
      </c>
      <c r="C123" s="5" t="s">
        <v>130</v>
      </c>
      <c r="D123" s="6">
        <v>4200</v>
      </c>
      <c r="E123" s="6">
        <v>4200</v>
      </c>
      <c r="F123" s="6">
        <f t="shared" si="7"/>
        <v>4395</v>
      </c>
      <c r="G123" s="6">
        <v>0</v>
      </c>
      <c r="H123" s="6">
        <v>4395</v>
      </c>
      <c r="I123" s="6">
        <v>4395</v>
      </c>
    </row>
    <row r="124" spans="1:20" ht="33" x14ac:dyDescent="0.25">
      <c r="B124" s="5" t="s">
        <v>135</v>
      </c>
      <c r="C124" s="5" t="s">
        <v>136</v>
      </c>
      <c r="D124" s="6">
        <f>+D125</f>
        <v>1002000</v>
      </c>
      <c r="E124" s="6">
        <f>+E125</f>
        <v>1002000</v>
      </c>
      <c r="F124" s="6">
        <f t="shared" si="7"/>
        <v>732000</v>
      </c>
      <c r="G124" s="6">
        <f>+G125</f>
        <v>0</v>
      </c>
      <c r="H124" s="6">
        <f>+H125</f>
        <v>732000</v>
      </c>
      <c r="I124" s="6">
        <f>+I125</f>
        <v>732000</v>
      </c>
    </row>
    <row r="125" spans="1:20" ht="22.5" x14ac:dyDescent="0.25">
      <c r="B125" s="5" t="s">
        <v>144</v>
      </c>
      <c r="C125" s="5" t="s">
        <v>145</v>
      </c>
      <c r="D125" s="6">
        <v>1002000</v>
      </c>
      <c r="E125" s="6">
        <v>1002000</v>
      </c>
      <c r="F125" s="6">
        <f t="shared" si="7"/>
        <v>732000</v>
      </c>
      <c r="G125" s="6">
        <v>0</v>
      </c>
      <c r="H125" s="6">
        <v>732000</v>
      </c>
      <c r="I125" s="6">
        <v>732000</v>
      </c>
    </row>
    <row r="126" spans="1:20" ht="33" x14ac:dyDescent="0.25">
      <c r="B126" s="5" t="s">
        <v>152</v>
      </c>
      <c r="C126" s="5" t="s">
        <v>153</v>
      </c>
      <c r="D126" s="6">
        <f>D127</f>
        <v>16400</v>
      </c>
      <c r="E126" s="6">
        <f>E127</f>
        <v>16400</v>
      </c>
      <c r="F126" s="6">
        <f t="shared" si="7"/>
        <v>10987</v>
      </c>
      <c r="G126" s="6">
        <f>G127</f>
        <v>0</v>
      </c>
      <c r="H126" s="6">
        <f>H127</f>
        <v>10987</v>
      </c>
      <c r="I126" s="6">
        <f>I127</f>
        <v>10987</v>
      </c>
    </row>
    <row r="127" spans="1:20" ht="22.5" x14ac:dyDescent="0.25">
      <c r="B127" s="5" t="s">
        <v>155</v>
      </c>
      <c r="C127" s="5" t="s">
        <v>156</v>
      </c>
      <c r="D127" s="6">
        <f>D128+D129</f>
        <v>16400</v>
      </c>
      <c r="E127" s="6">
        <f>E128+E129</f>
        <v>16400</v>
      </c>
      <c r="F127" s="6">
        <f t="shared" si="7"/>
        <v>10987</v>
      </c>
      <c r="G127" s="6">
        <f>G128+G129</f>
        <v>0</v>
      </c>
      <c r="H127" s="6">
        <f>H128+H129</f>
        <v>10987</v>
      </c>
      <c r="I127" s="6">
        <f>I128+I129</f>
        <v>10987</v>
      </c>
    </row>
    <row r="128" spans="1:20" ht="22.5" x14ac:dyDescent="0.25">
      <c r="B128" s="5" t="s">
        <v>158</v>
      </c>
      <c r="C128" s="5" t="s">
        <v>159</v>
      </c>
      <c r="D128" s="6">
        <v>16400</v>
      </c>
      <c r="E128" s="6">
        <v>16400</v>
      </c>
      <c r="F128" s="6">
        <f t="shared" si="7"/>
        <v>0</v>
      </c>
      <c r="G128" s="6">
        <v>0</v>
      </c>
      <c r="H128" s="6">
        <v>0</v>
      </c>
      <c r="I128" s="6">
        <v>0</v>
      </c>
    </row>
    <row r="129" spans="2:9" ht="22.5" x14ac:dyDescent="0.25">
      <c r="B129" s="5" t="s">
        <v>161</v>
      </c>
      <c r="C129" s="5" t="s">
        <v>162</v>
      </c>
      <c r="D129" s="6">
        <v>0</v>
      </c>
      <c r="E129" s="6">
        <v>0</v>
      </c>
      <c r="F129" s="6">
        <f t="shared" si="7"/>
        <v>10987</v>
      </c>
      <c r="G129" s="6">
        <v>0</v>
      </c>
      <c r="H129" s="6">
        <v>10987</v>
      </c>
      <c r="I129" s="6">
        <v>10987</v>
      </c>
    </row>
    <row r="131" spans="2:9" x14ac:dyDescent="0.25">
      <c r="B131" s="8" t="s">
        <v>199</v>
      </c>
      <c r="D131" t="s">
        <v>200</v>
      </c>
    </row>
    <row r="132" spans="2:9" x14ac:dyDescent="0.25">
      <c r="B132" s="8" t="s">
        <v>201</v>
      </c>
      <c r="D132" t="s">
        <v>202</v>
      </c>
    </row>
    <row r="136" spans="2:9" x14ac:dyDescent="0.25">
      <c r="C136" t="s">
        <v>203</v>
      </c>
    </row>
    <row r="139" spans="2:9" x14ac:dyDescent="0.25">
      <c r="B139" t="s">
        <v>204</v>
      </c>
      <c r="D139" t="s">
        <v>206</v>
      </c>
    </row>
    <row r="140" spans="2:9" x14ac:dyDescent="0.25">
      <c r="D140" t="s">
        <v>207</v>
      </c>
    </row>
    <row r="141" spans="2:9" x14ac:dyDescent="0.25">
      <c r="D141" t="s">
        <v>205</v>
      </c>
    </row>
  </sheetData>
  <mergeCells count="18">
    <mergeCell ref="A1:K1"/>
    <mergeCell ref="A2:K2"/>
    <mergeCell ref="A3:K3"/>
    <mergeCell ref="A4:K4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  <mergeCell ref="B61:I61"/>
    <mergeCell ref="B103:I103"/>
  </mergeCells>
  <pageMargins left="0.70866141732283472" right="0.51181102362204722" top="0.74803149606299213" bottom="0.74803149606299213" header="0.31496062992125984" footer="0.31496062992125984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99"/>
  <sheetViews>
    <sheetView topLeftCell="B5" workbookViewId="0">
      <selection activeCell="B12" sqref="B12:I48"/>
    </sheetView>
  </sheetViews>
  <sheetFormatPr defaultRowHeight="15" x14ac:dyDescent="0.25"/>
  <cols>
    <col min="1" max="1" width="3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x14ac:dyDescent="0.25">
      <c r="A3" s="14" t="s">
        <v>2</v>
      </c>
      <c r="B3" s="14"/>
      <c r="C3" s="14"/>
      <c r="D3" s="14"/>
      <c r="E3" s="14"/>
      <c r="F3" s="14"/>
      <c r="G3" s="14"/>
      <c r="H3" s="14"/>
      <c r="I3" s="14"/>
      <c r="J3" s="14"/>
      <c r="K3" s="14"/>
    </row>
    <row r="4" spans="1:11" ht="69.95" customHeight="1" x14ac:dyDescent="0.25">
      <c r="A4" s="12" t="s">
        <v>168</v>
      </c>
      <c r="B4" s="12"/>
      <c r="C4" s="12"/>
      <c r="D4" s="12"/>
      <c r="E4" s="12"/>
      <c r="F4" s="12"/>
      <c r="G4" s="12"/>
      <c r="H4" s="12"/>
      <c r="I4" s="12"/>
      <c r="J4" s="12"/>
      <c r="K4" s="12"/>
    </row>
    <row r="5" spans="1:11" x14ac:dyDescent="0.25">
      <c r="A5" s="11" t="s">
        <v>4</v>
      </c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1:11" ht="15.75" thickBot="1" x14ac:dyDescent="0.3"/>
    <row r="7" spans="1:11" s="1" customFormat="1" ht="15.75" thickBot="1" x14ac:dyDescent="0.3">
      <c r="A7" s="9" t="s">
        <v>5</v>
      </c>
      <c r="B7" s="9"/>
      <c r="C7" s="9" t="s">
        <v>7</v>
      </c>
      <c r="D7" s="9" t="s">
        <v>9</v>
      </c>
      <c r="E7" s="9" t="s">
        <v>10</v>
      </c>
      <c r="F7" s="9" t="s">
        <v>11</v>
      </c>
      <c r="G7" s="9"/>
      <c r="H7" s="9"/>
      <c r="I7" s="9" t="s">
        <v>16</v>
      </c>
      <c r="J7" s="9" t="s">
        <v>17</v>
      </c>
      <c r="K7" s="9" t="s">
        <v>18</v>
      </c>
    </row>
    <row r="8" spans="1:11" s="1" customFormat="1" ht="15.75" thickBot="1" x14ac:dyDescent="0.3">
      <c r="A8" s="9"/>
      <c r="B8" s="9"/>
      <c r="C8" s="9"/>
      <c r="D8" s="9"/>
      <c r="E8" s="9"/>
      <c r="F8" s="9" t="s">
        <v>12</v>
      </c>
      <c r="G8" s="9" t="s">
        <v>14</v>
      </c>
      <c r="H8" s="9" t="s">
        <v>15</v>
      </c>
      <c r="I8" s="9"/>
      <c r="J8" s="9"/>
      <c r="K8" s="9"/>
    </row>
    <row r="9" spans="1:11" s="1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15.75" thickBot="1" x14ac:dyDescent="0.3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" customFormat="1" ht="15.75" thickBot="1" x14ac:dyDescent="0.3">
      <c r="A11" s="9" t="s">
        <v>6</v>
      </c>
      <c r="B11" s="9"/>
      <c r="C11" s="2" t="s">
        <v>8</v>
      </c>
      <c r="D11" s="2">
        <v>1</v>
      </c>
      <c r="E11" s="2">
        <v>2</v>
      </c>
      <c r="F11" s="2" t="s">
        <v>13</v>
      </c>
      <c r="G11" s="2">
        <v>4</v>
      </c>
      <c r="H11" s="2">
        <v>5</v>
      </c>
      <c r="I11" s="2">
        <v>6</v>
      </c>
      <c r="J11" s="2">
        <v>7</v>
      </c>
      <c r="K11" s="2" t="s">
        <v>19</v>
      </c>
    </row>
    <row r="12" spans="1:11" s="1" customFormat="1" ht="22.5" x14ac:dyDescent="0.25">
      <c r="A12" s="5" t="s">
        <v>20</v>
      </c>
      <c r="B12" s="5" t="s">
        <v>169</v>
      </c>
      <c r="C12" s="5" t="s">
        <v>22</v>
      </c>
      <c r="D12" s="6">
        <f>D13+D35+D39</f>
        <v>38957172</v>
      </c>
      <c r="E12" s="6">
        <f>E13+E35+E39</f>
        <v>31074924</v>
      </c>
      <c r="F12" s="6">
        <f t="shared" ref="F12:F48" si="0">G12+H12</f>
        <v>31621847</v>
      </c>
      <c r="G12" s="6">
        <f>G13+G35+G39</f>
        <v>1347265</v>
      </c>
      <c r="H12" s="6">
        <f>H13+H35+H39</f>
        <v>30274582</v>
      </c>
      <c r="I12" s="6">
        <f>I13+I35+I39</f>
        <v>30461203</v>
      </c>
      <c r="J12" s="6">
        <f>J13+J35+J39</f>
        <v>0</v>
      </c>
      <c r="K12" s="6">
        <f t="shared" ref="K12:K48" si="1">F12-I12-J12</f>
        <v>1160644</v>
      </c>
    </row>
    <row r="13" spans="1:11" s="1" customFormat="1" x14ac:dyDescent="0.25">
      <c r="A13" s="5" t="s">
        <v>23</v>
      </c>
      <c r="B13" s="5" t="s">
        <v>24</v>
      </c>
      <c r="C13" s="5" t="s">
        <v>25</v>
      </c>
      <c r="D13" s="6">
        <f>+D14</f>
        <v>17896172</v>
      </c>
      <c r="E13" s="6">
        <f>+E14</f>
        <v>14758924</v>
      </c>
      <c r="F13" s="6">
        <f t="shared" si="0"/>
        <v>13975671</v>
      </c>
      <c r="G13" s="6">
        <f>+G14</f>
        <v>1347265</v>
      </c>
      <c r="H13" s="6">
        <f>+H14</f>
        <v>12628406</v>
      </c>
      <c r="I13" s="6">
        <f>+I14</f>
        <v>12820027</v>
      </c>
      <c r="J13" s="6">
        <f>+J14</f>
        <v>0</v>
      </c>
      <c r="K13" s="6">
        <f t="shared" si="1"/>
        <v>1155644</v>
      </c>
    </row>
    <row r="14" spans="1:11" s="1" customFormat="1" x14ac:dyDescent="0.25">
      <c r="A14" s="5" t="s">
        <v>26</v>
      </c>
      <c r="B14" s="5" t="s">
        <v>27</v>
      </c>
      <c r="C14" s="5" t="s">
        <v>28</v>
      </c>
      <c r="D14" s="6">
        <f>D15+D20</f>
        <v>17896172</v>
      </c>
      <c r="E14" s="6">
        <f>E15+E20</f>
        <v>14758924</v>
      </c>
      <c r="F14" s="6">
        <f t="shared" si="0"/>
        <v>13975671</v>
      </c>
      <c r="G14" s="6">
        <f>G15+G20</f>
        <v>1347265</v>
      </c>
      <c r="H14" s="6">
        <f>H15+H20</f>
        <v>12628406</v>
      </c>
      <c r="I14" s="6">
        <f>I15+I20</f>
        <v>12820027</v>
      </c>
      <c r="J14" s="6">
        <f>J15+J20</f>
        <v>0</v>
      </c>
      <c r="K14" s="6">
        <f t="shared" si="1"/>
        <v>1155644</v>
      </c>
    </row>
    <row r="15" spans="1:11" s="1" customFormat="1" x14ac:dyDescent="0.25">
      <c r="A15" s="5" t="s">
        <v>29</v>
      </c>
      <c r="B15" s="5" t="s">
        <v>30</v>
      </c>
      <c r="C15" s="5" t="s">
        <v>31</v>
      </c>
      <c r="D15" s="6">
        <f>D16</f>
        <v>76291</v>
      </c>
      <c r="E15" s="6">
        <f>E16</f>
        <v>66291</v>
      </c>
      <c r="F15" s="6">
        <f t="shared" si="0"/>
        <v>74198</v>
      </c>
      <c r="G15" s="6">
        <f>G16</f>
        <v>0</v>
      </c>
      <c r="H15" s="6">
        <f>H16</f>
        <v>74198</v>
      </c>
      <c r="I15" s="6">
        <f>I16</f>
        <v>58915</v>
      </c>
      <c r="J15" s="6">
        <f>J16</f>
        <v>0</v>
      </c>
      <c r="K15" s="6">
        <f t="shared" si="1"/>
        <v>15283</v>
      </c>
    </row>
    <row r="16" spans="1:11" s="1" customFormat="1" ht="22.5" x14ac:dyDescent="0.25">
      <c r="A16" s="5" t="s">
        <v>32</v>
      </c>
      <c r="B16" s="5" t="s">
        <v>33</v>
      </c>
      <c r="C16" s="5" t="s">
        <v>34</v>
      </c>
      <c r="D16" s="6">
        <f>+D17+D19</f>
        <v>76291</v>
      </c>
      <c r="E16" s="6">
        <f>+E17+E19</f>
        <v>66291</v>
      </c>
      <c r="F16" s="6">
        <f t="shared" si="0"/>
        <v>74198</v>
      </c>
      <c r="G16" s="6">
        <f>+G17+G19</f>
        <v>0</v>
      </c>
      <c r="H16" s="6">
        <f>+H17+H19</f>
        <v>74198</v>
      </c>
      <c r="I16" s="6">
        <f>+I17+I19</f>
        <v>58915</v>
      </c>
      <c r="J16" s="6">
        <f>+J17+J19</f>
        <v>0</v>
      </c>
      <c r="K16" s="6">
        <f t="shared" si="1"/>
        <v>15283</v>
      </c>
    </row>
    <row r="17" spans="1:11" s="1" customFormat="1" x14ac:dyDescent="0.25">
      <c r="A17" s="5" t="s">
        <v>35</v>
      </c>
      <c r="B17" s="5" t="s">
        <v>36</v>
      </c>
      <c r="C17" s="5" t="s">
        <v>37</v>
      </c>
      <c r="D17" s="6">
        <f>D18</f>
        <v>76291</v>
      </c>
      <c r="E17" s="6">
        <f>E18</f>
        <v>66291</v>
      </c>
      <c r="F17" s="6">
        <f t="shared" si="0"/>
        <v>62815</v>
      </c>
      <c r="G17" s="6">
        <f>G18</f>
        <v>0</v>
      </c>
      <c r="H17" s="6">
        <f>H18</f>
        <v>62815</v>
      </c>
      <c r="I17" s="6">
        <f>I18</f>
        <v>58915</v>
      </c>
      <c r="J17" s="6">
        <f>J18</f>
        <v>0</v>
      </c>
      <c r="K17" s="6">
        <f t="shared" si="1"/>
        <v>3900</v>
      </c>
    </row>
    <row r="18" spans="1:11" s="1" customFormat="1" ht="22.5" x14ac:dyDescent="0.25">
      <c r="A18" s="5" t="s">
        <v>38</v>
      </c>
      <c r="B18" s="5" t="s">
        <v>39</v>
      </c>
      <c r="C18" s="5" t="s">
        <v>40</v>
      </c>
      <c r="D18" s="6">
        <v>76291</v>
      </c>
      <c r="E18" s="6">
        <v>66291</v>
      </c>
      <c r="F18" s="6">
        <f t="shared" si="0"/>
        <v>62815</v>
      </c>
      <c r="G18" s="6">
        <v>0</v>
      </c>
      <c r="H18" s="6">
        <v>62815</v>
      </c>
      <c r="I18" s="6">
        <v>58915</v>
      </c>
      <c r="J18" s="6">
        <v>0</v>
      </c>
      <c r="K18" s="6">
        <f t="shared" si="1"/>
        <v>3900</v>
      </c>
    </row>
    <row r="19" spans="1:11" s="1" customFormat="1" x14ac:dyDescent="0.25">
      <c r="A19" s="5" t="s">
        <v>41</v>
      </c>
      <c r="B19" s="5" t="s">
        <v>42</v>
      </c>
      <c r="C19" s="5" t="s">
        <v>43</v>
      </c>
      <c r="D19" s="6">
        <v>0</v>
      </c>
      <c r="E19" s="6">
        <v>0</v>
      </c>
      <c r="F19" s="6">
        <f t="shared" si="0"/>
        <v>11383</v>
      </c>
      <c r="G19" s="6">
        <v>0</v>
      </c>
      <c r="H19" s="6">
        <v>11383</v>
      </c>
      <c r="I19" s="6">
        <v>0</v>
      </c>
      <c r="J19" s="6">
        <v>0</v>
      </c>
      <c r="K19" s="6">
        <f t="shared" si="1"/>
        <v>11383</v>
      </c>
    </row>
    <row r="20" spans="1:11" s="1" customFormat="1" ht="22.5" x14ac:dyDescent="0.25">
      <c r="A20" s="5" t="s">
        <v>44</v>
      </c>
      <c r="B20" s="5" t="s">
        <v>45</v>
      </c>
      <c r="C20" s="5" t="s">
        <v>46</v>
      </c>
      <c r="D20" s="6">
        <f>D21+D30+D32</f>
        <v>17819881</v>
      </c>
      <c r="E20" s="6">
        <f>E21+E30+E32</f>
        <v>14692633</v>
      </c>
      <c r="F20" s="6">
        <f t="shared" si="0"/>
        <v>13901473</v>
      </c>
      <c r="G20" s="6">
        <f>G21+G30+G32</f>
        <v>1347265</v>
      </c>
      <c r="H20" s="6">
        <f>H21+H30+H32</f>
        <v>12554208</v>
      </c>
      <c r="I20" s="6">
        <f>I21+I30+I32</f>
        <v>12761112</v>
      </c>
      <c r="J20" s="6">
        <f>J21+J30+J32</f>
        <v>0</v>
      </c>
      <c r="K20" s="6">
        <f t="shared" si="1"/>
        <v>1140361</v>
      </c>
    </row>
    <row r="21" spans="1:11" s="1" customFormat="1" ht="43.5" x14ac:dyDescent="0.25">
      <c r="A21" s="5" t="s">
        <v>47</v>
      </c>
      <c r="B21" s="5" t="s">
        <v>48</v>
      </c>
      <c r="C21" s="5" t="s">
        <v>49</v>
      </c>
      <c r="D21" s="6">
        <f>+D22+D23+D24+D25+D26+D27+D28+D29</f>
        <v>18048481</v>
      </c>
      <c r="E21" s="6">
        <f>+E22+E23+E24+E25+E26+E27+E28+E29</f>
        <v>14911233</v>
      </c>
      <c r="F21" s="6">
        <f t="shared" si="0"/>
        <v>13936837</v>
      </c>
      <c r="G21" s="6">
        <f>+G22+G23+G24+G25+G26+G27+G28+G29</f>
        <v>1347265</v>
      </c>
      <c r="H21" s="6">
        <f>+H22+H23+H24+H25+H26+H27+H28+H29</f>
        <v>12589572</v>
      </c>
      <c r="I21" s="6">
        <f>+I22+I23+I24+I25+I26+I27+I28+I29</f>
        <v>12839042</v>
      </c>
      <c r="J21" s="6">
        <f>+J22+J23+J24+J25+J26+J27+J28+J29</f>
        <v>0</v>
      </c>
      <c r="K21" s="6">
        <f t="shared" si="1"/>
        <v>1097795</v>
      </c>
    </row>
    <row r="22" spans="1:11" s="1" customFormat="1" x14ac:dyDescent="0.25">
      <c r="A22" s="5" t="s">
        <v>50</v>
      </c>
      <c r="B22" s="5" t="s">
        <v>51</v>
      </c>
      <c r="C22" s="5" t="s">
        <v>52</v>
      </c>
      <c r="D22" s="6">
        <v>78291</v>
      </c>
      <c r="E22" s="6">
        <v>61791</v>
      </c>
      <c r="F22" s="6">
        <f t="shared" si="0"/>
        <v>40180</v>
      </c>
      <c r="G22" s="6">
        <v>0</v>
      </c>
      <c r="H22" s="6">
        <v>40180</v>
      </c>
      <c r="I22" s="6">
        <v>38680</v>
      </c>
      <c r="J22" s="6">
        <v>0</v>
      </c>
      <c r="K22" s="6">
        <f t="shared" si="1"/>
        <v>1500</v>
      </c>
    </row>
    <row r="23" spans="1:11" s="1" customFormat="1" x14ac:dyDescent="0.25">
      <c r="A23" s="5" t="s">
        <v>53</v>
      </c>
      <c r="B23" s="5" t="s">
        <v>54</v>
      </c>
      <c r="C23" s="5" t="s">
        <v>55</v>
      </c>
      <c r="D23" s="6">
        <v>267000</v>
      </c>
      <c r="E23" s="6">
        <v>205500</v>
      </c>
      <c r="F23" s="6">
        <f t="shared" si="0"/>
        <v>137365</v>
      </c>
      <c r="G23" s="6">
        <v>3610</v>
      </c>
      <c r="H23" s="6">
        <v>133755</v>
      </c>
      <c r="I23" s="6">
        <v>130826</v>
      </c>
      <c r="J23" s="6">
        <v>0</v>
      </c>
      <c r="K23" s="6">
        <f t="shared" si="1"/>
        <v>6539</v>
      </c>
    </row>
    <row r="24" spans="1:11" s="1" customFormat="1" ht="22.5" x14ac:dyDescent="0.25">
      <c r="A24" s="5" t="s">
        <v>56</v>
      </c>
      <c r="B24" s="5" t="s">
        <v>57</v>
      </c>
      <c r="C24" s="5" t="s">
        <v>58</v>
      </c>
      <c r="D24" s="6">
        <v>497804</v>
      </c>
      <c r="E24" s="6">
        <v>380056</v>
      </c>
      <c r="F24" s="6">
        <f t="shared" si="0"/>
        <v>162959</v>
      </c>
      <c r="G24" s="6">
        <v>0</v>
      </c>
      <c r="H24" s="6">
        <v>162959</v>
      </c>
      <c r="I24" s="6">
        <v>162959</v>
      </c>
      <c r="J24" s="6">
        <v>0</v>
      </c>
      <c r="K24" s="6">
        <f t="shared" si="1"/>
        <v>0</v>
      </c>
    </row>
    <row r="25" spans="1:11" s="1" customFormat="1" ht="22.5" x14ac:dyDescent="0.25">
      <c r="A25" s="5" t="s">
        <v>59</v>
      </c>
      <c r="B25" s="5" t="s">
        <v>60</v>
      </c>
      <c r="C25" s="5" t="s">
        <v>61</v>
      </c>
      <c r="D25" s="6">
        <v>15000</v>
      </c>
      <c r="E25" s="6">
        <v>11500</v>
      </c>
      <c r="F25" s="6">
        <f t="shared" si="0"/>
        <v>7803</v>
      </c>
      <c r="G25" s="6">
        <v>0</v>
      </c>
      <c r="H25" s="6">
        <v>7803</v>
      </c>
      <c r="I25" s="6">
        <v>7803</v>
      </c>
      <c r="J25" s="6">
        <v>0</v>
      </c>
      <c r="K25" s="6">
        <f t="shared" si="1"/>
        <v>0</v>
      </c>
    </row>
    <row r="26" spans="1:11" s="1" customFormat="1" ht="22.5" x14ac:dyDescent="0.25">
      <c r="A26" s="5" t="s">
        <v>62</v>
      </c>
      <c r="B26" s="5" t="s">
        <v>63</v>
      </c>
      <c r="C26" s="5" t="s">
        <v>64</v>
      </c>
      <c r="D26" s="6">
        <v>6386</v>
      </c>
      <c r="E26" s="6">
        <v>6386</v>
      </c>
      <c r="F26" s="6">
        <f t="shared" si="0"/>
        <v>1586</v>
      </c>
      <c r="G26" s="6">
        <v>0</v>
      </c>
      <c r="H26" s="6">
        <v>1586</v>
      </c>
      <c r="I26" s="6">
        <v>1586</v>
      </c>
      <c r="J26" s="6">
        <v>0</v>
      </c>
      <c r="K26" s="6">
        <f t="shared" si="1"/>
        <v>0</v>
      </c>
    </row>
    <row r="27" spans="1:11" s="1" customFormat="1" ht="22.5" x14ac:dyDescent="0.25">
      <c r="A27" s="5" t="s">
        <v>65</v>
      </c>
      <c r="B27" s="5" t="s">
        <v>66</v>
      </c>
      <c r="C27" s="5" t="s">
        <v>67</v>
      </c>
      <c r="D27" s="6">
        <v>15000000</v>
      </c>
      <c r="E27" s="6">
        <v>12580000</v>
      </c>
      <c r="F27" s="6">
        <f t="shared" si="0"/>
        <v>12217231</v>
      </c>
      <c r="G27" s="6">
        <v>1238293</v>
      </c>
      <c r="H27" s="6">
        <v>10978938</v>
      </c>
      <c r="I27" s="6">
        <v>11231376</v>
      </c>
      <c r="J27" s="6">
        <v>0</v>
      </c>
      <c r="K27" s="6">
        <f t="shared" si="1"/>
        <v>985855</v>
      </c>
    </row>
    <row r="28" spans="1:11" s="1" customFormat="1" ht="33" x14ac:dyDescent="0.25">
      <c r="A28" s="5" t="s">
        <v>68</v>
      </c>
      <c r="B28" s="5" t="s">
        <v>69</v>
      </c>
      <c r="C28" s="5" t="s">
        <v>70</v>
      </c>
      <c r="D28" s="6">
        <v>2176000</v>
      </c>
      <c r="E28" s="6">
        <v>1658000</v>
      </c>
      <c r="F28" s="6">
        <f t="shared" si="0"/>
        <v>1369713</v>
      </c>
      <c r="G28" s="6">
        <v>105362</v>
      </c>
      <c r="H28" s="6">
        <v>1264351</v>
      </c>
      <c r="I28" s="6">
        <v>1265812</v>
      </c>
      <c r="J28" s="6">
        <v>0</v>
      </c>
      <c r="K28" s="6">
        <f t="shared" si="1"/>
        <v>103901</v>
      </c>
    </row>
    <row r="29" spans="1:11" s="1" customFormat="1" ht="22.5" x14ac:dyDescent="0.25">
      <c r="A29" s="5" t="s">
        <v>71</v>
      </c>
      <c r="B29" s="5" t="s">
        <v>72</v>
      </c>
      <c r="C29" s="5" t="s">
        <v>73</v>
      </c>
      <c r="D29" s="6">
        <v>8000</v>
      </c>
      <c r="E29" s="6">
        <v>8000</v>
      </c>
      <c r="F29" s="6">
        <f t="shared" si="0"/>
        <v>0</v>
      </c>
      <c r="G29" s="6">
        <v>0</v>
      </c>
      <c r="H29" s="6">
        <v>0</v>
      </c>
      <c r="I29" s="6">
        <v>0</v>
      </c>
      <c r="J29" s="6">
        <v>0</v>
      </c>
      <c r="K29" s="6">
        <f t="shared" si="1"/>
        <v>0</v>
      </c>
    </row>
    <row r="30" spans="1:11" s="1" customFormat="1" x14ac:dyDescent="0.25">
      <c r="A30" s="5" t="s">
        <v>74</v>
      </c>
      <c r="B30" s="5" t="s">
        <v>75</v>
      </c>
      <c r="C30" s="5" t="s">
        <v>76</v>
      </c>
      <c r="D30" s="6">
        <f>+D31</f>
        <v>0</v>
      </c>
      <c r="E30" s="6">
        <f>+E31</f>
        <v>0</v>
      </c>
      <c r="F30" s="6">
        <f t="shared" si="0"/>
        <v>42566</v>
      </c>
      <c r="G30" s="6">
        <f>+G31</f>
        <v>0</v>
      </c>
      <c r="H30" s="6">
        <f>+H31</f>
        <v>42566</v>
      </c>
      <c r="I30" s="6">
        <f>+I31</f>
        <v>0</v>
      </c>
      <c r="J30" s="6">
        <f>+J31</f>
        <v>0</v>
      </c>
      <c r="K30" s="6">
        <f t="shared" si="1"/>
        <v>42566</v>
      </c>
    </row>
    <row r="31" spans="1:11" s="1" customFormat="1" x14ac:dyDescent="0.25">
      <c r="A31" s="5" t="s">
        <v>77</v>
      </c>
      <c r="B31" s="5" t="s">
        <v>78</v>
      </c>
      <c r="C31" s="5" t="s">
        <v>79</v>
      </c>
      <c r="D31" s="6">
        <v>0</v>
      </c>
      <c r="E31" s="6">
        <v>0</v>
      </c>
      <c r="F31" s="6">
        <f t="shared" si="0"/>
        <v>42566</v>
      </c>
      <c r="G31" s="6">
        <v>0</v>
      </c>
      <c r="H31" s="6">
        <v>42566</v>
      </c>
      <c r="I31" s="6">
        <v>0</v>
      </c>
      <c r="J31" s="6">
        <v>0</v>
      </c>
      <c r="K31" s="6">
        <f t="shared" si="1"/>
        <v>42566</v>
      </c>
    </row>
    <row r="32" spans="1:11" s="1" customFormat="1" ht="22.5" x14ac:dyDescent="0.25">
      <c r="A32" s="5" t="s">
        <v>170</v>
      </c>
      <c r="B32" s="5" t="s">
        <v>81</v>
      </c>
      <c r="C32" s="5" t="s">
        <v>82</v>
      </c>
      <c r="D32" s="6">
        <f>D33+D34</f>
        <v>-228600</v>
      </c>
      <c r="E32" s="6">
        <f>E33+E34</f>
        <v>-218600</v>
      </c>
      <c r="F32" s="6">
        <f t="shared" si="0"/>
        <v>-77930</v>
      </c>
      <c r="G32" s="6">
        <f>G33+G34</f>
        <v>0</v>
      </c>
      <c r="H32" s="6">
        <f>H33+H34</f>
        <v>-77930</v>
      </c>
      <c r="I32" s="6">
        <f>I33+I34</f>
        <v>-77930</v>
      </c>
      <c r="J32" s="6">
        <f>J33+J34</f>
        <v>0</v>
      </c>
      <c r="K32" s="6">
        <f t="shared" si="1"/>
        <v>0</v>
      </c>
    </row>
    <row r="33" spans="1:11" s="1" customFormat="1" x14ac:dyDescent="0.25">
      <c r="A33" s="5" t="s">
        <v>80</v>
      </c>
      <c r="B33" s="5" t="s">
        <v>84</v>
      </c>
      <c r="C33" s="5" t="s">
        <v>85</v>
      </c>
      <c r="D33" s="6">
        <v>121500</v>
      </c>
      <c r="E33" s="6">
        <v>121500</v>
      </c>
      <c r="F33" s="6">
        <f t="shared" si="0"/>
        <v>118600</v>
      </c>
      <c r="G33" s="6">
        <v>0</v>
      </c>
      <c r="H33" s="6">
        <v>118600</v>
      </c>
      <c r="I33" s="6">
        <v>118600</v>
      </c>
      <c r="J33" s="6">
        <v>0</v>
      </c>
      <c r="K33" s="6">
        <f t="shared" si="1"/>
        <v>0</v>
      </c>
    </row>
    <row r="34" spans="1:11" s="1" customFormat="1" ht="33" x14ac:dyDescent="0.25">
      <c r="A34" s="5" t="s">
        <v>83</v>
      </c>
      <c r="B34" s="5" t="s">
        <v>87</v>
      </c>
      <c r="C34" s="5" t="s">
        <v>88</v>
      </c>
      <c r="D34" s="6">
        <v>-350100</v>
      </c>
      <c r="E34" s="6">
        <v>-340100</v>
      </c>
      <c r="F34" s="6">
        <f t="shared" si="0"/>
        <v>-196530</v>
      </c>
      <c r="G34" s="6">
        <v>0</v>
      </c>
      <c r="H34" s="6">
        <v>-196530</v>
      </c>
      <c r="I34" s="6">
        <v>-196530</v>
      </c>
      <c r="J34" s="6">
        <v>0</v>
      </c>
      <c r="K34" s="6">
        <f t="shared" si="1"/>
        <v>0</v>
      </c>
    </row>
    <row r="35" spans="1:11" s="1" customFormat="1" ht="22.5" x14ac:dyDescent="0.25">
      <c r="A35" s="5" t="s">
        <v>89</v>
      </c>
      <c r="B35" s="5" t="s">
        <v>102</v>
      </c>
      <c r="C35" s="5" t="s">
        <v>103</v>
      </c>
      <c r="D35" s="6">
        <f t="shared" ref="D35:E37" si="2">D36</f>
        <v>0</v>
      </c>
      <c r="E35" s="6">
        <f t="shared" si="2"/>
        <v>0</v>
      </c>
      <c r="F35" s="6">
        <f t="shared" si="0"/>
        <v>575000</v>
      </c>
      <c r="G35" s="6">
        <f t="shared" ref="G35:J37" si="3">G36</f>
        <v>0</v>
      </c>
      <c r="H35" s="6">
        <f t="shared" si="3"/>
        <v>575000</v>
      </c>
      <c r="I35" s="6">
        <f t="shared" si="3"/>
        <v>575000</v>
      </c>
      <c r="J35" s="6">
        <f t="shared" si="3"/>
        <v>0</v>
      </c>
      <c r="K35" s="6">
        <f t="shared" si="1"/>
        <v>0</v>
      </c>
    </row>
    <row r="36" spans="1:11" s="1" customFormat="1" ht="22.5" x14ac:dyDescent="0.25">
      <c r="A36" s="5" t="s">
        <v>171</v>
      </c>
      <c r="B36" s="5" t="s">
        <v>105</v>
      </c>
      <c r="C36" s="5" t="s">
        <v>106</v>
      </c>
      <c r="D36" s="6">
        <f t="shared" si="2"/>
        <v>0</v>
      </c>
      <c r="E36" s="6">
        <f t="shared" si="2"/>
        <v>0</v>
      </c>
      <c r="F36" s="6">
        <f t="shared" si="0"/>
        <v>575000</v>
      </c>
      <c r="G36" s="6">
        <f t="shared" si="3"/>
        <v>0</v>
      </c>
      <c r="H36" s="6">
        <f t="shared" si="3"/>
        <v>575000</v>
      </c>
      <c r="I36" s="6">
        <f t="shared" si="3"/>
        <v>575000</v>
      </c>
      <c r="J36" s="6">
        <f t="shared" si="3"/>
        <v>0</v>
      </c>
      <c r="K36" s="6">
        <f t="shared" si="1"/>
        <v>0</v>
      </c>
    </row>
    <row r="37" spans="1:11" s="1" customFormat="1" ht="22.5" x14ac:dyDescent="0.25">
      <c r="A37" s="5" t="s">
        <v>92</v>
      </c>
      <c r="B37" s="5" t="s">
        <v>108</v>
      </c>
      <c r="C37" s="5" t="s">
        <v>109</v>
      </c>
      <c r="D37" s="6">
        <f t="shared" si="2"/>
        <v>0</v>
      </c>
      <c r="E37" s="6">
        <f t="shared" si="2"/>
        <v>0</v>
      </c>
      <c r="F37" s="6">
        <f t="shared" si="0"/>
        <v>575000</v>
      </c>
      <c r="G37" s="6">
        <f t="shared" si="3"/>
        <v>0</v>
      </c>
      <c r="H37" s="6">
        <f t="shared" si="3"/>
        <v>575000</v>
      </c>
      <c r="I37" s="6">
        <f t="shared" si="3"/>
        <v>575000</v>
      </c>
      <c r="J37" s="6">
        <f t="shared" si="3"/>
        <v>0</v>
      </c>
      <c r="K37" s="6">
        <f t="shared" si="1"/>
        <v>0</v>
      </c>
    </row>
    <row r="38" spans="1:11" s="1" customFormat="1" ht="33" x14ac:dyDescent="0.25">
      <c r="A38" s="5" t="s">
        <v>95</v>
      </c>
      <c r="B38" s="5" t="s">
        <v>111</v>
      </c>
      <c r="C38" s="5" t="s">
        <v>112</v>
      </c>
      <c r="D38" s="6">
        <v>0</v>
      </c>
      <c r="E38" s="6">
        <v>0</v>
      </c>
      <c r="F38" s="6">
        <f t="shared" si="0"/>
        <v>575000</v>
      </c>
      <c r="G38" s="6">
        <v>0</v>
      </c>
      <c r="H38" s="6">
        <v>575000</v>
      </c>
      <c r="I38" s="6">
        <v>575000</v>
      </c>
      <c r="J38" s="6">
        <v>0</v>
      </c>
      <c r="K38" s="6">
        <f t="shared" si="1"/>
        <v>0</v>
      </c>
    </row>
    <row r="39" spans="1:11" s="1" customFormat="1" x14ac:dyDescent="0.25">
      <c r="A39" s="5" t="s">
        <v>107</v>
      </c>
      <c r="B39" s="5" t="s">
        <v>117</v>
      </c>
      <c r="C39" s="5" t="s">
        <v>118</v>
      </c>
      <c r="D39" s="6">
        <f>D40</f>
        <v>21061000</v>
      </c>
      <c r="E39" s="6">
        <f>E40</f>
        <v>16316000</v>
      </c>
      <c r="F39" s="6">
        <f t="shared" si="0"/>
        <v>17071176</v>
      </c>
      <c r="G39" s="6">
        <f>G40</f>
        <v>0</v>
      </c>
      <c r="H39" s="6">
        <f>H40</f>
        <v>17071176</v>
      </c>
      <c r="I39" s="6">
        <f>I40</f>
        <v>17066176</v>
      </c>
      <c r="J39" s="6">
        <f>J40</f>
        <v>0</v>
      </c>
      <c r="K39" s="6">
        <f t="shared" si="1"/>
        <v>5000</v>
      </c>
    </row>
    <row r="40" spans="1:11" s="1" customFormat="1" ht="22.5" x14ac:dyDescent="0.25">
      <c r="A40" s="5" t="s">
        <v>110</v>
      </c>
      <c r="B40" s="5" t="s">
        <v>120</v>
      </c>
      <c r="C40" s="5" t="s">
        <v>121</v>
      </c>
      <c r="D40" s="6">
        <f>D41+D44</f>
        <v>21061000</v>
      </c>
      <c r="E40" s="6">
        <f>E41+E44</f>
        <v>16316000</v>
      </c>
      <c r="F40" s="6">
        <f t="shared" si="0"/>
        <v>17071176</v>
      </c>
      <c r="G40" s="6">
        <f>G41+G44</f>
        <v>0</v>
      </c>
      <c r="H40" s="6">
        <f>H41+H44</f>
        <v>17071176</v>
      </c>
      <c r="I40" s="6">
        <f>I41+I44</f>
        <v>17066176</v>
      </c>
      <c r="J40" s="6">
        <f>J41+J44</f>
        <v>0</v>
      </c>
      <c r="K40" s="6">
        <f t="shared" si="1"/>
        <v>5000</v>
      </c>
    </row>
    <row r="41" spans="1:11" s="1" customFormat="1" x14ac:dyDescent="0.25">
      <c r="A41" s="5" t="s">
        <v>113</v>
      </c>
      <c r="B41" s="5" t="s">
        <v>123</v>
      </c>
      <c r="C41" s="5" t="s">
        <v>124</v>
      </c>
      <c r="D41" s="6">
        <f>D42</f>
        <v>7500</v>
      </c>
      <c r="E41" s="6">
        <f>E42</f>
        <v>7500</v>
      </c>
      <c r="F41" s="6">
        <f t="shared" si="0"/>
        <v>10000</v>
      </c>
      <c r="G41" s="6">
        <f>G42</f>
        <v>0</v>
      </c>
      <c r="H41" s="6">
        <f>H42</f>
        <v>10000</v>
      </c>
      <c r="I41" s="6">
        <f>I42</f>
        <v>5000</v>
      </c>
      <c r="J41" s="6">
        <f>J42</f>
        <v>0</v>
      </c>
      <c r="K41" s="6">
        <f t="shared" si="1"/>
        <v>5000</v>
      </c>
    </row>
    <row r="42" spans="1:11" s="1" customFormat="1" x14ac:dyDescent="0.25">
      <c r="A42" s="5" t="s">
        <v>172</v>
      </c>
      <c r="B42" s="5" t="s">
        <v>126</v>
      </c>
      <c r="C42" s="5" t="s">
        <v>127</v>
      </c>
      <c r="D42" s="6">
        <f>+D43</f>
        <v>7500</v>
      </c>
      <c r="E42" s="6">
        <f>+E43</f>
        <v>7500</v>
      </c>
      <c r="F42" s="6">
        <f t="shared" si="0"/>
        <v>10000</v>
      </c>
      <c r="G42" s="6">
        <f>+G43</f>
        <v>0</v>
      </c>
      <c r="H42" s="6">
        <f>+H43</f>
        <v>10000</v>
      </c>
      <c r="I42" s="6">
        <f>+I43</f>
        <v>5000</v>
      </c>
      <c r="J42" s="6">
        <f>+J43</f>
        <v>0</v>
      </c>
      <c r="K42" s="6">
        <f t="shared" si="1"/>
        <v>5000</v>
      </c>
    </row>
    <row r="43" spans="1:11" s="1" customFormat="1" x14ac:dyDescent="0.25">
      <c r="A43" s="5" t="s">
        <v>173</v>
      </c>
      <c r="B43" s="5" t="s">
        <v>132</v>
      </c>
      <c r="C43" s="5" t="s">
        <v>133</v>
      </c>
      <c r="D43" s="6">
        <v>7500</v>
      </c>
      <c r="E43" s="6">
        <v>7500</v>
      </c>
      <c r="F43" s="6">
        <f t="shared" si="0"/>
        <v>10000</v>
      </c>
      <c r="G43" s="6">
        <v>0</v>
      </c>
      <c r="H43" s="6">
        <v>10000</v>
      </c>
      <c r="I43" s="6">
        <v>5000</v>
      </c>
      <c r="J43" s="6">
        <v>0</v>
      </c>
      <c r="K43" s="6">
        <f t="shared" si="1"/>
        <v>5000</v>
      </c>
    </row>
    <row r="44" spans="1:11" s="1" customFormat="1" ht="33" x14ac:dyDescent="0.25">
      <c r="A44" s="5" t="s">
        <v>174</v>
      </c>
      <c r="B44" s="5" t="s">
        <v>135</v>
      </c>
      <c r="C44" s="5" t="s">
        <v>136</v>
      </c>
      <c r="D44" s="6">
        <f>D45+D46+D47+D48</f>
        <v>21053500</v>
      </c>
      <c r="E44" s="6">
        <f>E45+E46+E47+E48</f>
        <v>16308500</v>
      </c>
      <c r="F44" s="6">
        <f t="shared" si="0"/>
        <v>17061176</v>
      </c>
      <c r="G44" s="6">
        <f>G45+G46+G47+G48</f>
        <v>0</v>
      </c>
      <c r="H44" s="6">
        <f>H45+H46+H47+H48</f>
        <v>17061176</v>
      </c>
      <c r="I44" s="6">
        <f>I45+I46+I47+I48</f>
        <v>17061176</v>
      </c>
      <c r="J44" s="6">
        <f>J45+J46+J47+J48</f>
        <v>0</v>
      </c>
      <c r="K44" s="6">
        <f t="shared" si="1"/>
        <v>0</v>
      </c>
    </row>
    <row r="45" spans="1:11" s="1" customFormat="1" x14ac:dyDescent="0.25">
      <c r="A45" s="5" t="s">
        <v>175</v>
      </c>
      <c r="B45" s="5" t="s">
        <v>138</v>
      </c>
      <c r="C45" s="5" t="s">
        <v>139</v>
      </c>
      <c r="D45" s="6">
        <v>644000</v>
      </c>
      <c r="E45" s="6">
        <v>544000</v>
      </c>
      <c r="F45" s="6">
        <f t="shared" si="0"/>
        <v>458000</v>
      </c>
      <c r="G45" s="6">
        <v>0</v>
      </c>
      <c r="H45" s="6">
        <v>458000</v>
      </c>
      <c r="I45" s="6">
        <v>458000</v>
      </c>
      <c r="J45" s="6">
        <v>0</v>
      </c>
      <c r="K45" s="6">
        <f t="shared" si="1"/>
        <v>0</v>
      </c>
    </row>
    <row r="46" spans="1:11" s="1" customFormat="1" ht="22.5" x14ac:dyDescent="0.25">
      <c r="A46" s="5" t="s">
        <v>176</v>
      </c>
      <c r="B46" s="5" t="s">
        <v>141</v>
      </c>
      <c r="C46" s="5" t="s">
        <v>142</v>
      </c>
      <c r="D46" s="6">
        <v>552000</v>
      </c>
      <c r="E46" s="6">
        <v>552000</v>
      </c>
      <c r="F46" s="6">
        <f t="shared" si="0"/>
        <v>552000</v>
      </c>
      <c r="G46" s="6">
        <v>0</v>
      </c>
      <c r="H46" s="6">
        <v>552000</v>
      </c>
      <c r="I46" s="6">
        <v>552000</v>
      </c>
      <c r="J46" s="6">
        <v>0</v>
      </c>
      <c r="K46" s="6">
        <f t="shared" si="1"/>
        <v>0</v>
      </c>
    </row>
    <row r="47" spans="1:11" s="1" customFormat="1" ht="33" x14ac:dyDescent="0.25">
      <c r="A47" s="5" t="s">
        <v>122</v>
      </c>
      <c r="B47" s="5" t="s">
        <v>147</v>
      </c>
      <c r="C47" s="5" t="s">
        <v>148</v>
      </c>
      <c r="D47" s="6">
        <v>19380000</v>
      </c>
      <c r="E47" s="6">
        <v>14735000</v>
      </c>
      <c r="F47" s="6">
        <f t="shared" si="0"/>
        <v>15573676</v>
      </c>
      <c r="G47" s="6">
        <v>0</v>
      </c>
      <c r="H47" s="6">
        <v>15573676</v>
      </c>
      <c r="I47" s="6">
        <v>15573676</v>
      </c>
      <c r="J47" s="6">
        <v>0</v>
      </c>
      <c r="K47" s="6">
        <f t="shared" si="1"/>
        <v>0</v>
      </c>
    </row>
    <row r="48" spans="1:11" s="1" customFormat="1" x14ac:dyDescent="0.25">
      <c r="A48" s="5" t="s">
        <v>177</v>
      </c>
      <c r="B48" s="5" t="s">
        <v>132</v>
      </c>
      <c r="C48" s="5" t="s">
        <v>150</v>
      </c>
      <c r="D48" s="6">
        <v>477500</v>
      </c>
      <c r="E48" s="6">
        <v>477500</v>
      </c>
      <c r="F48" s="6">
        <f t="shared" si="0"/>
        <v>477500</v>
      </c>
      <c r="G48" s="6">
        <v>0</v>
      </c>
      <c r="H48" s="6">
        <v>477500</v>
      </c>
      <c r="I48" s="6">
        <v>477500</v>
      </c>
      <c r="J48" s="6">
        <v>0</v>
      </c>
      <c r="K48" s="6">
        <f t="shared" si="1"/>
        <v>0</v>
      </c>
    </row>
    <row r="49" spans="1:12" s="1" customFormat="1" x14ac:dyDescent="0.25">
      <c r="A49" s="3"/>
      <c r="B49" s="3"/>
      <c r="C49" s="3"/>
      <c r="D49" s="4"/>
      <c r="E49" s="4"/>
      <c r="F49" s="4"/>
      <c r="G49" s="4"/>
      <c r="H49" s="4"/>
      <c r="I49" s="4"/>
      <c r="J49" s="4"/>
      <c r="K49" s="4"/>
    </row>
    <row r="50" spans="1:12" x14ac:dyDescent="0.25">
      <c r="A50" s="15" t="s">
        <v>163</v>
      </c>
      <c r="B50" s="15"/>
      <c r="C50" s="15"/>
      <c r="D50" s="15"/>
      <c r="E50" s="15" t="s">
        <v>165</v>
      </c>
      <c r="F50" s="15"/>
      <c r="G50" s="15"/>
      <c r="H50" s="15"/>
      <c r="I50" s="15" t="s">
        <v>167</v>
      </c>
      <c r="J50" s="15"/>
      <c r="K50" s="15"/>
      <c r="L50" s="15"/>
    </row>
    <row r="51" spans="1:12" x14ac:dyDescent="0.25">
      <c r="A51" s="16" t="s">
        <v>164</v>
      </c>
      <c r="B51" s="16"/>
      <c r="C51" s="16"/>
      <c r="D51" s="16"/>
      <c r="E51" s="16" t="s">
        <v>166</v>
      </c>
      <c r="F51" s="16"/>
      <c r="G51" s="16"/>
      <c r="H51" s="16"/>
      <c r="I51" s="16"/>
      <c r="J51" s="16"/>
      <c r="K51" s="16"/>
      <c r="L51" s="16"/>
    </row>
    <row r="99" spans="1:20" x14ac:dyDescent="0.25">
      <c r="A99" s="7"/>
      <c r="B99" s="7"/>
      <c r="C99" s="7"/>
      <c r="D99" s="7"/>
      <c r="I99" s="7"/>
      <c r="J99" s="7"/>
      <c r="K99" s="7"/>
      <c r="L99" s="7"/>
      <c r="Q99" s="7"/>
      <c r="R99" s="7"/>
      <c r="S99" s="7"/>
      <c r="T99" s="7"/>
    </row>
  </sheetData>
  <mergeCells count="23">
    <mergeCell ref="A50:D50"/>
    <mergeCell ref="A51:D51"/>
    <mergeCell ref="E50:H50"/>
    <mergeCell ref="E51:H51"/>
    <mergeCell ref="I50:L50"/>
    <mergeCell ref="I51:L51"/>
    <mergeCell ref="A11:B11"/>
    <mergeCell ref="C7:C10"/>
    <mergeCell ref="D7:D10"/>
    <mergeCell ref="E7:E10"/>
    <mergeCell ref="F7:H7"/>
    <mergeCell ref="F8:F10"/>
    <mergeCell ref="G8:G10"/>
    <mergeCell ref="H8:H10"/>
    <mergeCell ref="A7:B10"/>
    <mergeCell ref="I7:I10"/>
    <mergeCell ref="J7:J10"/>
    <mergeCell ref="K7:K10"/>
    <mergeCell ref="A1:K1"/>
    <mergeCell ref="A2:K2"/>
    <mergeCell ref="A3:K3"/>
    <mergeCell ref="A4:K4"/>
    <mergeCell ref="A5:K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72"/>
  <sheetViews>
    <sheetView topLeftCell="B23" workbookViewId="0">
      <selection activeCell="B11" sqref="B11:I34"/>
    </sheetView>
  </sheetViews>
  <sheetFormatPr defaultRowHeight="15" x14ac:dyDescent="0.25"/>
  <cols>
    <col min="1" max="1" width="4" hidden="1" customWidth="1"/>
    <col min="2" max="2" width="41.85546875" customWidth="1"/>
    <col min="3" max="3" width="11.7109375" customWidth="1"/>
    <col min="4" max="5" width="14.42578125" customWidth="1"/>
    <col min="6" max="8" width="14.42578125" hidden="1" customWidth="1"/>
    <col min="9" max="9" width="14.42578125" customWidth="1"/>
    <col min="10" max="11" width="14.42578125" hidden="1" customWidth="1"/>
  </cols>
  <sheetData>
    <row r="1" spans="1:11" x14ac:dyDescent="0.2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</row>
    <row r="2" spans="1:11" x14ac:dyDescent="0.25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3" spans="1:11" ht="69.95" customHeight="1" x14ac:dyDescent="0.25">
      <c r="A3" s="12" t="s">
        <v>178</v>
      </c>
      <c r="B3" s="12"/>
      <c r="C3" s="12"/>
      <c r="D3" s="12"/>
      <c r="E3" s="12"/>
      <c r="F3" s="12"/>
      <c r="G3" s="12"/>
      <c r="H3" s="12"/>
      <c r="I3" s="12"/>
      <c r="J3" s="12"/>
      <c r="K3" s="12"/>
    </row>
    <row r="4" spans="1:11" x14ac:dyDescent="0.25">
      <c r="A4" s="13" t="s">
        <v>4</v>
      </c>
      <c r="B4" s="13"/>
      <c r="C4" s="13"/>
      <c r="D4" s="13"/>
      <c r="E4" s="13"/>
      <c r="F4" s="13"/>
      <c r="G4" s="13"/>
      <c r="H4" s="13"/>
      <c r="I4" s="13"/>
      <c r="J4" s="13"/>
      <c r="K4" s="13"/>
    </row>
    <row r="5" spans="1:11" ht="15.75" thickBot="1" x14ac:dyDescent="0.3"/>
    <row r="6" spans="1:11" s="1" customFormat="1" ht="15.75" thickBot="1" x14ac:dyDescent="0.3">
      <c r="A6" s="9" t="s">
        <v>5</v>
      </c>
      <c r="B6" s="9"/>
      <c r="C6" s="9" t="s">
        <v>7</v>
      </c>
      <c r="D6" s="9" t="s">
        <v>9</v>
      </c>
      <c r="E6" s="9" t="s">
        <v>10</v>
      </c>
      <c r="F6" s="9" t="s">
        <v>11</v>
      </c>
      <c r="G6" s="9"/>
      <c r="H6" s="9"/>
      <c r="I6" s="9" t="s">
        <v>16</v>
      </c>
      <c r="J6" s="9" t="s">
        <v>17</v>
      </c>
      <c r="K6" s="9" t="s">
        <v>18</v>
      </c>
    </row>
    <row r="7" spans="1:11" s="1" customFormat="1" ht="15.75" thickBot="1" x14ac:dyDescent="0.3">
      <c r="A7" s="9"/>
      <c r="B7" s="9"/>
      <c r="C7" s="9"/>
      <c r="D7" s="9"/>
      <c r="E7" s="9"/>
      <c r="F7" s="9" t="s">
        <v>12</v>
      </c>
      <c r="G7" s="9" t="s">
        <v>14</v>
      </c>
      <c r="H7" s="9" t="s">
        <v>15</v>
      </c>
      <c r="I7" s="9"/>
      <c r="J7" s="9"/>
      <c r="K7" s="9"/>
    </row>
    <row r="8" spans="1:11" s="1" customFormat="1" ht="15.75" thickBot="1" x14ac:dyDescent="0.3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s="1" customFormat="1" ht="15.75" thickBo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s="1" customFormat="1" ht="15.75" thickBot="1" x14ac:dyDescent="0.3">
      <c r="A10" s="9" t="s">
        <v>6</v>
      </c>
      <c r="B10" s="9"/>
      <c r="C10" s="2" t="s">
        <v>8</v>
      </c>
      <c r="D10" s="2">
        <v>1</v>
      </c>
      <c r="E10" s="2">
        <v>2</v>
      </c>
      <c r="F10" s="2" t="s">
        <v>13</v>
      </c>
      <c r="G10" s="2">
        <v>4</v>
      </c>
      <c r="H10" s="2">
        <v>5</v>
      </c>
      <c r="I10" s="2">
        <v>6</v>
      </c>
      <c r="J10" s="2">
        <v>7</v>
      </c>
      <c r="K10" s="2" t="s">
        <v>19</v>
      </c>
    </row>
    <row r="11" spans="1:11" s="1" customFormat="1" ht="22.5" x14ac:dyDescent="0.25">
      <c r="A11" s="5" t="s">
        <v>20</v>
      </c>
      <c r="B11" s="5" t="s">
        <v>179</v>
      </c>
      <c r="C11" s="5" t="s">
        <v>22</v>
      </c>
      <c r="D11" s="6">
        <f>D12+D17+D20+D24+D31</f>
        <v>1372700</v>
      </c>
      <c r="E11" s="6">
        <f>E12+E17+E20+E24+E31</f>
        <v>1362700</v>
      </c>
      <c r="F11" s="6">
        <f t="shared" ref="F11:F34" si="0">G11+H11</f>
        <v>1074298</v>
      </c>
      <c r="G11" s="6">
        <f>G12+G17+G20+G24+G31</f>
        <v>0</v>
      </c>
      <c r="H11" s="6">
        <f>H12+H17+H20+H24+H31</f>
        <v>1074298</v>
      </c>
      <c r="I11" s="6">
        <f>I12+I17+I20+I24+I31</f>
        <v>1074298</v>
      </c>
      <c r="J11" s="6">
        <f>J12+J17+J20+J24+J31</f>
        <v>0</v>
      </c>
      <c r="K11" s="6">
        <f t="shared" ref="K11:K34" si="1">F11-I11-J11</f>
        <v>0</v>
      </c>
    </row>
    <row r="12" spans="1:11" s="1" customFormat="1" x14ac:dyDescent="0.25">
      <c r="A12" s="5" t="s">
        <v>23</v>
      </c>
      <c r="B12" s="5" t="s">
        <v>24</v>
      </c>
      <c r="C12" s="5" t="s">
        <v>25</v>
      </c>
      <c r="D12" s="6">
        <f t="shared" ref="D12:E15" si="2">+D13</f>
        <v>350100</v>
      </c>
      <c r="E12" s="6">
        <f t="shared" si="2"/>
        <v>340100</v>
      </c>
      <c r="F12" s="6">
        <f t="shared" si="0"/>
        <v>196530</v>
      </c>
      <c r="G12" s="6">
        <f t="shared" ref="G12:J15" si="3">+G13</f>
        <v>0</v>
      </c>
      <c r="H12" s="6">
        <f t="shared" si="3"/>
        <v>196530</v>
      </c>
      <c r="I12" s="6">
        <f t="shared" si="3"/>
        <v>196530</v>
      </c>
      <c r="J12" s="6">
        <f t="shared" si="3"/>
        <v>0</v>
      </c>
      <c r="K12" s="6">
        <f t="shared" si="1"/>
        <v>0</v>
      </c>
    </row>
    <row r="13" spans="1:11" s="1" customFormat="1" x14ac:dyDescent="0.25">
      <c r="A13" s="5" t="s">
        <v>180</v>
      </c>
      <c r="B13" s="5" t="s">
        <v>27</v>
      </c>
      <c r="C13" s="5" t="s">
        <v>28</v>
      </c>
      <c r="D13" s="6">
        <f t="shared" si="2"/>
        <v>350100</v>
      </c>
      <c r="E13" s="6">
        <f t="shared" si="2"/>
        <v>340100</v>
      </c>
      <c r="F13" s="6">
        <f t="shared" si="0"/>
        <v>196530</v>
      </c>
      <c r="G13" s="6">
        <f t="shared" si="3"/>
        <v>0</v>
      </c>
      <c r="H13" s="6">
        <f t="shared" si="3"/>
        <v>196530</v>
      </c>
      <c r="I13" s="6">
        <f t="shared" si="3"/>
        <v>196530</v>
      </c>
      <c r="J13" s="6">
        <f t="shared" si="3"/>
        <v>0</v>
      </c>
      <c r="K13" s="6">
        <f t="shared" si="1"/>
        <v>0</v>
      </c>
    </row>
    <row r="14" spans="1:11" s="1" customFormat="1" ht="22.5" x14ac:dyDescent="0.25">
      <c r="A14" s="5" t="s">
        <v>181</v>
      </c>
      <c r="B14" s="5" t="s">
        <v>45</v>
      </c>
      <c r="C14" s="5" t="s">
        <v>46</v>
      </c>
      <c r="D14" s="6">
        <f t="shared" si="2"/>
        <v>350100</v>
      </c>
      <c r="E14" s="6">
        <f t="shared" si="2"/>
        <v>340100</v>
      </c>
      <c r="F14" s="6">
        <f t="shared" si="0"/>
        <v>196530</v>
      </c>
      <c r="G14" s="6">
        <f t="shared" si="3"/>
        <v>0</v>
      </c>
      <c r="H14" s="6">
        <f t="shared" si="3"/>
        <v>196530</v>
      </c>
      <c r="I14" s="6">
        <f t="shared" si="3"/>
        <v>196530</v>
      </c>
      <c r="J14" s="6">
        <f t="shared" si="3"/>
        <v>0</v>
      </c>
      <c r="K14" s="6">
        <f t="shared" si="1"/>
        <v>0</v>
      </c>
    </row>
    <row r="15" spans="1:11" s="1" customFormat="1" ht="22.5" x14ac:dyDescent="0.25">
      <c r="A15" s="5" t="s">
        <v>182</v>
      </c>
      <c r="B15" s="5" t="s">
        <v>81</v>
      </c>
      <c r="C15" s="5" t="s">
        <v>82</v>
      </c>
      <c r="D15" s="6">
        <f t="shared" si="2"/>
        <v>350100</v>
      </c>
      <c r="E15" s="6">
        <f t="shared" si="2"/>
        <v>340100</v>
      </c>
      <c r="F15" s="6">
        <f t="shared" si="0"/>
        <v>196530</v>
      </c>
      <c r="G15" s="6">
        <f t="shared" si="3"/>
        <v>0</v>
      </c>
      <c r="H15" s="6">
        <f t="shared" si="3"/>
        <v>196530</v>
      </c>
      <c r="I15" s="6">
        <f t="shared" si="3"/>
        <v>196530</v>
      </c>
      <c r="J15" s="6">
        <f t="shared" si="3"/>
        <v>0</v>
      </c>
      <c r="K15" s="6">
        <f t="shared" si="1"/>
        <v>0</v>
      </c>
    </row>
    <row r="16" spans="1:11" s="1" customFormat="1" x14ac:dyDescent="0.25">
      <c r="A16" s="5" t="s">
        <v>183</v>
      </c>
      <c r="B16" s="5" t="s">
        <v>90</v>
      </c>
      <c r="C16" s="5" t="s">
        <v>91</v>
      </c>
      <c r="D16" s="6">
        <v>350100</v>
      </c>
      <c r="E16" s="6">
        <v>340100</v>
      </c>
      <c r="F16" s="6">
        <f t="shared" si="0"/>
        <v>196530</v>
      </c>
      <c r="G16" s="6">
        <v>0</v>
      </c>
      <c r="H16" s="6">
        <v>196530</v>
      </c>
      <c r="I16" s="6">
        <v>196530</v>
      </c>
      <c r="J16" s="6">
        <v>0</v>
      </c>
      <c r="K16" s="6">
        <f t="shared" si="1"/>
        <v>0</v>
      </c>
    </row>
    <row r="17" spans="1:11" s="1" customFormat="1" x14ac:dyDescent="0.25">
      <c r="A17" s="5" t="s">
        <v>184</v>
      </c>
      <c r="B17" s="5" t="s">
        <v>93</v>
      </c>
      <c r="C17" s="5" t="s">
        <v>94</v>
      </c>
      <c r="D17" s="6">
        <f>D18</f>
        <v>0</v>
      </c>
      <c r="E17" s="6">
        <f>E18</f>
        <v>0</v>
      </c>
      <c r="F17" s="6">
        <f t="shared" si="0"/>
        <v>1789</v>
      </c>
      <c r="G17" s="6">
        <f t="shared" ref="G17:J18" si="4">G18</f>
        <v>0</v>
      </c>
      <c r="H17" s="6">
        <f t="shared" si="4"/>
        <v>1789</v>
      </c>
      <c r="I17" s="6">
        <f t="shared" si="4"/>
        <v>1789</v>
      </c>
      <c r="J17" s="6">
        <f t="shared" si="4"/>
        <v>0</v>
      </c>
      <c r="K17" s="6">
        <f t="shared" si="1"/>
        <v>0</v>
      </c>
    </row>
    <row r="18" spans="1:11" s="1" customFormat="1" ht="22.5" x14ac:dyDescent="0.25">
      <c r="A18" s="5" t="s">
        <v>185</v>
      </c>
      <c r="B18" s="5" t="s">
        <v>96</v>
      </c>
      <c r="C18" s="5" t="s">
        <v>97</v>
      </c>
      <c r="D18" s="6">
        <f>D19</f>
        <v>0</v>
      </c>
      <c r="E18" s="6">
        <f>E19</f>
        <v>0</v>
      </c>
      <c r="F18" s="6">
        <f t="shared" si="0"/>
        <v>1789</v>
      </c>
      <c r="G18" s="6">
        <f t="shared" si="4"/>
        <v>0</v>
      </c>
      <c r="H18" s="6">
        <f t="shared" si="4"/>
        <v>1789</v>
      </c>
      <c r="I18" s="6">
        <f t="shared" si="4"/>
        <v>1789</v>
      </c>
      <c r="J18" s="6">
        <f t="shared" si="4"/>
        <v>0</v>
      </c>
      <c r="K18" s="6">
        <f t="shared" si="1"/>
        <v>0</v>
      </c>
    </row>
    <row r="19" spans="1:11" s="1" customFormat="1" ht="22.5" x14ac:dyDescent="0.25">
      <c r="A19" s="5" t="s">
        <v>26</v>
      </c>
      <c r="B19" s="5" t="s">
        <v>99</v>
      </c>
      <c r="C19" s="5" t="s">
        <v>100</v>
      </c>
      <c r="D19" s="6">
        <v>0</v>
      </c>
      <c r="E19" s="6">
        <v>0</v>
      </c>
      <c r="F19" s="6">
        <f t="shared" si="0"/>
        <v>1789</v>
      </c>
      <c r="G19" s="6">
        <v>0</v>
      </c>
      <c r="H19" s="6">
        <v>1789</v>
      </c>
      <c r="I19" s="6">
        <v>1789</v>
      </c>
      <c r="J19" s="6">
        <v>0</v>
      </c>
      <c r="K19" s="6">
        <f t="shared" si="1"/>
        <v>0</v>
      </c>
    </row>
    <row r="20" spans="1:11" s="1" customFormat="1" ht="22.5" x14ac:dyDescent="0.25">
      <c r="A20" s="5" t="s">
        <v>186</v>
      </c>
      <c r="B20" s="5" t="s">
        <v>102</v>
      </c>
      <c r="C20" s="5" t="s">
        <v>103</v>
      </c>
      <c r="D20" s="6">
        <f>D21</f>
        <v>0</v>
      </c>
      <c r="E20" s="6">
        <f>E21</f>
        <v>0</v>
      </c>
      <c r="F20" s="6">
        <f t="shared" si="0"/>
        <v>128597</v>
      </c>
      <c r="G20" s="6">
        <f t="shared" ref="G20:J21" si="5">G21</f>
        <v>0</v>
      </c>
      <c r="H20" s="6">
        <f t="shared" si="5"/>
        <v>128597</v>
      </c>
      <c r="I20" s="6">
        <f t="shared" si="5"/>
        <v>128597</v>
      </c>
      <c r="J20" s="6">
        <f t="shared" si="5"/>
        <v>0</v>
      </c>
      <c r="K20" s="6">
        <f t="shared" si="1"/>
        <v>0</v>
      </c>
    </row>
    <row r="21" spans="1:11" s="1" customFormat="1" ht="22.5" x14ac:dyDescent="0.25">
      <c r="A21" s="5" t="s">
        <v>35</v>
      </c>
      <c r="B21" s="5" t="s">
        <v>105</v>
      </c>
      <c r="C21" s="5" t="s">
        <v>106</v>
      </c>
      <c r="D21" s="6">
        <f>D22</f>
        <v>0</v>
      </c>
      <c r="E21" s="6">
        <f>E22</f>
        <v>0</v>
      </c>
      <c r="F21" s="6">
        <f t="shared" si="0"/>
        <v>128597</v>
      </c>
      <c r="G21" s="6">
        <f t="shared" si="5"/>
        <v>0</v>
      </c>
      <c r="H21" s="6">
        <f t="shared" si="5"/>
        <v>128597</v>
      </c>
      <c r="I21" s="6">
        <f t="shared" si="5"/>
        <v>128597</v>
      </c>
      <c r="J21" s="6">
        <f t="shared" si="5"/>
        <v>0</v>
      </c>
      <c r="K21" s="6">
        <f t="shared" si="1"/>
        <v>0</v>
      </c>
    </row>
    <row r="22" spans="1:11" s="1" customFormat="1" ht="22.5" x14ac:dyDescent="0.25">
      <c r="A22" s="5" t="s">
        <v>38</v>
      </c>
      <c r="B22" s="5" t="s">
        <v>108</v>
      </c>
      <c r="C22" s="5" t="s">
        <v>109</v>
      </c>
      <c r="D22" s="6">
        <f>+D23</f>
        <v>0</v>
      </c>
      <c r="E22" s="6">
        <f>+E23</f>
        <v>0</v>
      </c>
      <c r="F22" s="6">
        <f t="shared" si="0"/>
        <v>128597</v>
      </c>
      <c r="G22" s="6">
        <f>+G23</f>
        <v>0</v>
      </c>
      <c r="H22" s="6">
        <f>+H23</f>
        <v>128597</v>
      </c>
      <c r="I22" s="6">
        <f>+I23</f>
        <v>128597</v>
      </c>
      <c r="J22" s="6">
        <f>+J23</f>
        <v>0</v>
      </c>
      <c r="K22" s="6">
        <f t="shared" si="1"/>
        <v>0</v>
      </c>
    </row>
    <row r="23" spans="1:11" s="1" customFormat="1" ht="33" x14ac:dyDescent="0.25">
      <c r="A23" s="5" t="s">
        <v>187</v>
      </c>
      <c r="B23" s="5" t="s">
        <v>114</v>
      </c>
      <c r="C23" s="5" t="s">
        <v>115</v>
      </c>
      <c r="D23" s="6">
        <v>0</v>
      </c>
      <c r="E23" s="6">
        <v>0</v>
      </c>
      <c r="F23" s="6">
        <f t="shared" si="0"/>
        <v>128597</v>
      </c>
      <c r="G23" s="6">
        <v>0</v>
      </c>
      <c r="H23" s="6">
        <v>128597</v>
      </c>
      <c r="I23" s="6">
        <v>128597</v>
      </c>
      <c r="J23" s="6">
        <v>0</v>
      </c>
      <c r="K23" s="6">
        <f t="shared" si="1"/>
        <v>0</v>
      </c>
    </row>
    <row r="24" spans="1:11" s="1" customFormat="1" x14ac:dyDescent="0.25">
      <c r="A24" s="5" t="s">
        <v>188</v>
      </c>
      <c r="B24" s="5" t="s">
        <v>117</v>
      </c>
      <c r="C24" s="5" t="s">
        <v>118</v>
      </c>
      <c r="D24" s="6">
        <f>D25</f>
        <v>1006200</v>
      </c>
      <c r="E24" s="6">
        <f>E25</f>
        <v>1006200</v>
      </c>
      <c r="F24" s="6">
        <f t="shared" si="0"/>
        <v>736395</v>
      </c>
      <c r="G24" s="6">
        <f>G25</f>
        <v>0</v>
      </c>
      <c r="H24" s="6">
        <f>H25</f>
        <v>736395</v>
      </c>
      <c r="I24" s="6">
        <f>I25</f>
        <v>736395</v>
      </c>
      <c r="J24" s="6">
        <f>J25</f>
        <v>0</v>
      </c>
      <c r="K24" s="6">
        <f t="shared" si="1"/>
        <v>0</v>
      </c>
    </row>
    <row r="25" spans="1:11" s="1" customFormat="1" ht="22.5" x14ac:dyDescent="0.25">
      <c r="A25" s="5" t="s">
        <v>189</v>
      </c>
      <c r="B25" s="5" t="s">
        <v>120</v>
      </c>
      <c r="C25" s="5" t="s">
        <v>121</v>
      </c>
      <c r="D25" s="6">
        <f>D26+D29</f>
        <v>1006200</v>
      </c>
      <c r="E25" s="6">
        <f>E26+E29</f>
        <v>1006200</v>
      </c>
      <c r="F25" s="6">
        <f t="shared" si="0"/>
        <v>736395</v>
      </c>
      <c r="G25" s="6">
        <f>G26+G29</f>
        <v>0</v>
      </c>
      <c r="H25" s="6">
        <f>H26+H29</f>
        <v>736395</v>
      </c>
      <c r="I25" s="6">
        <f>I26+I29</f>
        <v>736395</v>
      </c>
      <c r="J25" s="6">
        <f>J26+J29</f>
        <v>0</v>
      </c>
      <c r="K25" s="6">
        <f t="shared" si="1"/>
        <v>0</v>
      </c>
    </row>
    <row r="26" spans="1:11" s="1" customFormat="1" x14ac:dyDescent="0.25">
      <c r="A26" s="5" t="s">
        <v>44</v>
      </c>
      <c r="B26" s="5" t="s">
        <v>123</v>
      </c>
      <c r="C26" s="5" t="s">
        <v>124</v>
      </c>
      <c r="D26" s="6">
        <f>D27</f>
        <v>4200</v>
      </c>
      <c r="E26" s="6">
        <f>E27</f>
        <v>4200</v>
      </c>
      <c r="F26" s="6">
        <f t="shared" si="0"/>
        <v>4395</v>
      </c>
      <c r="G26" s="6">
        <f>G27</f>
        <v>0</v>
      </c>
      <c r="H26" s="6">
        <f>H27</f>
        <v>4395</v>
      </c>
      <c r="I26" s="6">
        <f>I27</f>
        <v>4395</v>
      </c>
      <c r="J26" s="6">
        <f>J27</f>
        <v>0</v>
      </c>
      <c r="K26" s="6">
        <f t="shared" si="1"/>
        <v>0</v>
      </c>
    </row>
    <row r="27" spans="1:11" s="1" customFormat="1" x14ac:dyDescent="0.25">
      <c r="A27" s="5" t="s">
        <v>47</v>
      </c>
      <c r="B27" s="5" t="s">
        <v>126</v>
      </c>
      <c r="C27" s="5" t="s">
        <v>127</v>
      </c>
      <c r="D27" s="6">
        <f>+D28</f>
        <v>4200</v>
      </c>
      <c r="E27" s="6">
        <f>+E28</f>
        <v>4200</v>
      </c>
      <c r="F27" s="6">
        <f t="shared" si="0"/>
        <v>4395</v>
      </c>
      <c r="G27" s="6">
        <f>+G28</f>
        <v>0</v>
      </c>
      <c r="H27" s="6">
        <f>+H28</f>
        <v>4395</v>
      </c>
      <c r="I27" s="6">
        <f>+I28</f>
        <v>4395</v>
      </c>
      <c r="J27" s="6">
        <f>+J28</f>
        <v>0</v>
      </c>
      <c r="K27" s="6">
        <f t="shared" si="1"/>
        <v>0</v>
      </c>
    </row>
    <row r="28" spans="1:11" s="1" customFormat="1" ht="54" x14ac:dyDescent="0.25">
      <c r="A28" s="5" t="s">
        <v>53</v>
      </c>
      <c r="B28" s="5" t="s">
        <v>129</v>
      </c>
      <c r="C28" s="5" t="s">
        <v>130</v>
      </c>
      <c r="D28" s="6">
        <v>4200</v>
      </c>
      <c r="E28" s="6">
        <v>4200</v>
      </c>
      <c r="F28" s="6">
        <f t="shared" si="0"/>
        <v>4395</v>
      </c>
      <c r="G28" s="6">
        <v>0</v>
      </c>
      <c r="H28" s="6">
        <v>4395</v>
      </c>
      <c r="I28" s="6">
        <v>4395</v>
      </c>
      <c r="J28" s="6">
        <v>0</v>
      </c>
      <c r="K28" s="6">
        <f t="shared" si="1"/>
        <v>0</v>
      </c>
    </row>
    <row r="29" spans="1:11" s="1" customFormat="1" ht="33" x14ac:dyDescent="0.25">
      <c r="A29" s="5" t="s">
        <v>190</v>
      </c>
      <c r="B29" s="5" t="s">
        <v>135</v>
      </c>
      <c r="C29" s="5" t="s">
        <v>136</v>
      </c>
      <c r="D29" s="6">
        <f>+D30</f>
        <v>1002000</v>
      </c>
      <c r="E29" s="6">
        <f>+E30</f>
        <v>1002000</v>
      </c>
      <c r="F29" s="6">
        <f t="shared" si="0"/>
        <v>732000</v>
      </c>
      <c r="G29" s="6">
        <f>+G30</f>
        <v>0</v>
      </c>
      <c r="H29" s="6">
        <f>+H30</f>
        <v>732000</v>
      </c>
      <c r="I29" s="6">
        <f>+I30</f>
        <v>732000</v>
      </c>
      <c r="J29" s="6">
        <f>+J30</f>
        <v>0</v>
      </c>
      <c r="K29" s="6">
        <f t="shared" si="1"/>
        <v>0</v>
      </c>
    </row>
    <row r="30" spans="1:11" s="1" customFormat="1" ht="22.5" x14ac:dyDescent="0.25">
      <c r="A30" s="5" t="s">
        <v>56</v>
      </c>
      <c r="B30" s="5" t="s">
        <v>144</v>
      </c>
      <c r="C30" s="5" t="s">
        <v>145</v>
      </c>
      <c r="D30" s="6">
        <v>1002000</v>
      </c>
      <c r="E30" s="6">
        <v>1002000</v>
      </c>
      <c r="F30" s="6">
        <f t="shared" si="0"/>
        <v>732000</v>
      </c>
      <c r="G30" s="6">
        <v>0</v>
      </c>
      <c r="H30" s="6">
        <v>732000</v>
      </c>
      <c r="I30" s="6">
        <v>732000</v>
      </c>
      <c r="J30" s="6">
        <v>0</v>
      </c>
      <c r="K30" s="6">
        <f t="shared" si="1"/>
        <v>0</v>
      </c>
    </row>
    <row r="31" spans="1:11" s="1" customFormat="1" ht="33" x14ac:dyDescent="0.25">
      <c r="A31" s="5" t="s">
        <v>191</v>
      </c>
      <c r="B31" s="5" t="s">
        <v>152</v>
      </c>
      <c r="C31" s="5" t="s">
        <v>153</v>
      </c>
      <c r="D31" s="6">
        <f>D32</f>
        <v>16400</v>
      </c>
      <c r="E31" s="6">
        <f>E32</f>
        <v>16400</v>
      </c>
      <c r="F31" s="6">
        <f t="shared" si="0"/>
        <v>10987</v>
      </c>
      <c r="G31" s="6">
        <f>G32</f>
        <v>0</v>
      </c>
      <c r="H31" s="6">
        <f>H32</f>
        <v>10987</v>
      </c>
      <c r="I31" s="6">
        <f>I32</f>
        <v>10987</v>
      </c>
      <c r="J31" s="6">
        <f>J32</f>
        <v>0</v>
      </c>
      <c r="K31" s="6">
        <f t="shared" si="1"/>
        <v>0</v>
      </c>
    </row>
    <row r="32" spans="1:11" s="1" customFormat="1" ht="22.5" x14ac:dyDescent="0.25">
      <c r="A32" s="5" t="s">
        <v>192</v>
      </c>
      <c r="B32" s="5" t="s">
        <v>155</v>
      </c>
      <c r="C32" s="5" t="s">
        <v>156</v>
      </c>
      <c r="D32" s="6">
        <f>D33+D34</f>
        <v>16400</v>
      </c>
      <c r="E32" s="6">
        <f>E33+E34</f>
        <v>16400</v>
      </c>
      <c r="F32" s="6">
        <f t="shared" si="0"/>
        <v>10987</v>
      </c>
      <c r="G32" s="6">
        <f>G33+G34</f>
        <v>0</v>
      </c>
      <c r="H32" s="6">
        <f>H33+H34</f>
        <v>10987</v>
      </c>
      <c r="I32" s="6">
        <f>I33+I34</f>
        <v>10987</v>
      </c>
      <c r="J32" s="6">
        <f>J33+J34</f>
        <v>0</v>
      </c>
      <c r="K32" s="6">
        <f t="shared" si="1"/>
        <v>0</v>
      </c>
    </row>
    <row r="33" spans="1:12" s="1" customFormat="1" ht="22.5" x14ac:dyDescent="0.25">
      <c r="A33" s="5" t="s">
        <v>193</v>
      </c>
      <c r="B33" s="5" t="s">
        <v>158</v>
      </c>
      <c r="C33" s="5" t="s">
        <v>159</v>
      </c>
      <c r="D33" s="6">
        <v>16400</v>
      </c>
      <c r="E33" s="6">
        <v>16400</v>
      </c>
      <c r="F33" s="6">
        <f t="shared" si="0"/>
        <v>0</v>
      </c>
      <c r="G33" s="6">
        <v>0</v>
      </c>
      <c r="H33" s="6">
        <v>0</v>
      </c>
      <c r="I33" s="6">
        <v>0</v>
      </c>
      <c r="J33" s="6">
        <v>0</v>
      </c>
      <c r="K33" s="6">
        <f t="shared" si="1"/>
        <v>0</v>
      </c>
    </row>
    <row r="34" spans="1:12" s="1" customFormat="1" ht="22.5" x14ac:dyDescent="0.25">
      <c r="A34" s="5" t="s">
        <v>194</v>
      </c>
      <c r="B34" s="5" t="s">
        <v>161</v>
      </c>
      <c r="C34" s="5" t="s">
        <v>162</v>
      </c>
      <c r="D34" s="6">
        <v>0</v>
      </c>
      <c r="E34" s="6">
        <v>0</v>
      </c>
      <c r="F34" s="6">
        <f t="shared" si="0"/>
        <v>10987</v>
      </c>
      <c r="G34" s="6">
        <v>0</v>
      </c>
      <c r="H34" s="6">
        <v>10987</v>
      </c>
      <c r="I34" s="6">
        <v>10987</v>
      </c>
      <c r="J34" s="6">
        <v>0</v>
      </c>
      <c r="K34" s="6">
        <f t="shared" si="1"/>
        <v>0</v>
      </c>
    </row>
    <row r="35" spans="1:12" s="1" customFormat="1" x14ac:dyDescent="0.25">
      <c r="A35" s="3"/>
      <c r="B35" s="3"/>
      <c r="C35" s="3"/>
      <c r="D35" s="4"/>
      <c r="E35" s="4"/>
      <c r="F35" s="4"/>
      <c r="G35" s="4"/>
      <c r="H35" s="4"/>
      <c r="I35" s="4"/>
      <c r="J35" s="4"/>
      <c r="K35" s="4"/>
    </row>
    <row r="36" spans="1:12" x14ac:dyDescent="0.25">
      <c r="A36" s="15" t="s">
        <v>163</v>
      </c>
      <c r="B36" s="15"/>
      <c r="C36" s="15"/>
      <c r="D36" s="15"/>
      <c r="E36" s="15" t="s">
        <v>165</v>
      </c>
      <c r="F36" s="15"/>
      <c r="G36" s="15"/>
      <c r="H36" s="15"/>
      <c r="I36" s="15" t="s">
        <v>167</v>
      </c>
      <c r="J36" s="15"/>
      <c r="K36" s="15"/>
      <c r="L36" s="15"/>
    </row>
    <row r="37" spans="1:12" x14ac:dyDescent="0.25">
      <c r="A37" s="16" t="s">
        <v>164</v>
      </c>
      <c r="B37" s="16"/>
      <c r="C37" s="16"/>
      <c r="D37" s="16"/>
      <c r="E37" s="16" t="s">
        <v>166</v>
      </c>
      <c r="F37" s="16"/>
      <c r="G37" s="16"/>
      <c r="H37" s="16"/>
      <c r="I37" s="16"/>
      <c r="J37" s="16"/>
      <c r="K37" s="16"/>
      <c r="L37" s="16"/>
    </row>
    <row r="72" spans="1:20" x14ac:dyDescent="0.25">
      <c r="A72" s="7"/>
      <c r="B72" s="7"/>
      <c r="C72" s="7"/>
      <c r="D72" s="7"/>
      <c r="I72" s="7"/>
      <c r="J72" s="7"/>
      <c r="K72" s="7"/>
      <c r="L72" s="7"/>
      <c r="Q72" s="7"/>
      <c r="R72" s="7"/>
      <c r="S72" s="7"/>
      <c r="T72" s="7"/>
    </row>
  </sheetData>
  <mergeCells count="22">
    <mergeCell ref="A36:D36"/>
    <mergeCell ref="A37:D37"/>
    <mergeCell ref="E36:H36"/>
    <mergeCell ref="E37:H37"/>
    <mergeCell ref="I36:L36"/>
    <mergeCell ref="I37:L37"/>
    <mergeCell ref="A10:B10"/>
    <mergeCell ref="C6:C9"/>
    <mergeCell ref="D6:D9"/>
    <mergeCell ref="E6:E9"/>
    <mergeCell ref="F6:H6"/>
    <mergeCell ref="F7:F9"/>
    <mergeCell ref="G7:G9"/>
    <mergeCell ref="H7:H9"/>
    <mergeCell ref="A6:B9"/>
    <mergeCell ref="I6:I9"/>
    <mergeCell ref="J6:J9"/>
    <mergeCell ref="K6:K9"/>
    <mergeCell ref="A1:K1"/>
    <mergeCell ref="A2:K2"/>
    <mergeCell ref="A3:K3"/>
    <mergeCell ref="A4:K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Foaie1</vt:lpstr>
      <vt:lpstr>Foaie2</vt:lpstr>
      <vt:lpstr>Foaie3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Oana.Cojocariu</dc:creator>
  <cp:lastModifiedBy>Iuliana.Florescu</cp:lastModifiedBy>
  <cp:lastPrinted>2020-11-11T11:40:20Z</cp:lastPrinted>
  <dcterms:created xsi:type="dcterms:W3CDTF">2020-11-05T07:47:11Z</dcterms:created>
  <dcterms:modified xsi:type="dcterms:W3CDTF">2020-11-11T11:43:13Z</dcterms:modified>
</cp:coreProperties>
</file>